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pivotCache/pivotCacheDefinition11.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defaultThemeVersion="166925"/>
  <mc:AlternateContent xmlns:mc="http://schemas.openxmlformats.org/markup-compatibility/2006">
    <mc:Choice Requires="x15">
      <x15ac:absPath xmlns:x15ac="http://schemas.microsoft.com/office/spreadsheetml/2010/11/ac" url="C:\Users\princ\Downloads\"/>
    </mc:Choice>
  </mc:AlternateContent>
  <xr:revisionPtr revIDLastSave="0" documentId="13_ncr:1_{FC0FD087-1CD2-4676-811D-662A8AB7B63D}" xr6:coauthVersionLast="47" xr6:coauthVersionMax="47" xr10:uidLastSave="{00000000-0000-0000-0000-000000000000}"/>
  <bookViews>
    <workbookView xWindow="-108" yWindow="-108" windowWidth="23256" windowHeight="12456" activeTab="2" xr2:uid="{A92FF949-6270-4192-9EB1-594ECC9A1CF0}"/>
  </bookViews>
  <sheets>
    <sheet name="KPI" sheetId="1" r:id="rId1"/>
    <sheet name="Working " sheetId="3" r:id="rId2"/>
    <sheet name="Dashboard" sheetId="2" r:id="rId3"/>
  </sheets>
  <definedNames>
    <definedName name="_xlchart.v1.0" hidden="1">'Working '!$W$16:$W$19</definedName>
    <definedName name="_xlchart.v1.1" hidden="1">'Working '!$X$15</definedName>
    <definedName name="_xlchart.v1.2" hidden="1">'Working '!$X$16:$X$19</definedName>
    <definedName name="_xlchart.v1.3" hidden="1">'Working '!$W$16:$W$19</definedName>
    <definedName name="_xlchart.v1.4" hidden="1">'Working '!$X$15</definedName>
    <definedName name="_xlchart.v1.5" hidden="1">'Working '!$X$16:$X$19</definedName>
    <definedName name="Slicer_Urban_or_Rural_Area">#N/A</definedName>
    <definedName name="Timeline_Accident_Date">#N/A</definedName>
  </definedNames>
  <calcPr calcId="191029"/>
  <pivotCaches>
    <pivotCache cacheId="224" r:id="rId4"/>
    <pivotCache cacheId="408" r:id="rId5"/>
    <pivotCache cacheId="411" r:id="rId6"/>
    <pivotCache cacheId="414" r:id="rId7"/>
    <pivotCache cacheId="417" r:id="rId8"/>
    <pivotCache cacheId="420" r:id="rId9"/>
    <pivotCache cacheId="423" r:id="rId10"/>
    <pivotCache cacheId="426" r:id="rId11"/>
    <pivotCache cacheId="429" r:id="rId12"/>
  </pivotCaches>
  <extLst>
    <ext xmlns:x14="http://schemas.microsoft.com/office/spreadsheetml/2009/9/main" uri="{876F7934-8845-4945-9796-88D515C7AA90}">
      <x14:pivotCaches>
        <pivotCache cacheId="228" r:id="rId13"/>
      </x14:pivotCaches>
    </ext>
    <ext xmlns:x14="http://schemas.microsoft.com/office/spreadsheetml/2009/9/main" uri="{BBE1A952-AA13-448e-AADC-164F8A28A991}">
      <x14:slicerCaches>
        <x14:slicerCache r:id="rId14"/>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59" r:id="rId15"/>
      </x15:timelineCachePivotCaches>
    </ext>
    <ext xmlns:x15="http://schemas.microsoft.com/office/spreadsheetml/2010/11/main" uri="{D0CA8CA8-9F24-4464-BF8E-62219DCF47F9}">
      <x15:timelineCacheRefs>
        <x15:timelineCacheRef r:id="rId16"/>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a0cb9463-e640-465a-b558-fdb772a0bb8a" name="Sheet1" connection="Query - Sheet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H15" i="3" l="1"/>
  <c r="AH16" i="3"/>
  <c r="AG15" i="3"/>
  <c r="X19" i="3"/>
  <c r="W19" i="3"/>
  <c r="X18" i="3"/>
  <c r="W16" i="3"/>
  <c r="X17" i="3"/>
  <c r="X16" i="3"/>
  <c r="N7" i="3"/>
  <c r="N8" i="3"/>
  <c r="N9" i="3"/>
  <c r="N10" i="3"/>
  <c r="N11" i="3"/>
  <c r="N12" i="3"/>
  <c r="N13" i="3"/>
  <c r="N14" i="3"/>
  <c r="N15" i="3"/>
  <c r="N16" i="3"/>
  <c r="N17" i="3"/>
  <c r="N6" i="3"/>
  <c r="M7" i="3"/>
  <c r="M8" i="3"/>
  <c r="M9" i="3"/>
  <c r="M10" i="3"/>
  <c r="M11" i="3"/>
  <c r="M12" i="3"/>
  <c r="M13" i="3"/>
  <c r="M14" i="3"/>
  <c r="M15" i="3"/>
  <c r="M16" i="3"/>
  <c r="M17" i="3"/>
  <c r="M6" i="3"/>
  <c r="L7" i="3"/>
  <c r="L8" i="3"/>
  <c r="L9" i="3"/>
  <c r="L10" i="3"/>
  <c r="L11" i="3"/>
  <c r="L12" i="3"/>
  <c r="L13" i="3"/>
  <c r="L14" i="3"/>
  <c r="L15" i="3"/>
  <c r="L16" i="3"/>
  <c r="L17" i="3"/>
  <c r="L6" i="3"/>
  <c r="J27" i="1"/>
  <c r="I27" i="1"/>
  <c r="J26" i="1"/>
  <c r="J25" i="1"/>
  <c r="J24" i="1"/>
  <c r="J23" i="1"/>
  <c r="J22" i="1"/>
  <c r="N6" i="1" s="1"/>
  <c r="C25" i="1"/>
  <c r="C24" i="1"/>
  <c r="C20" i="1"/>
  <c r="C19" i="1"/>
  <c r="C15" i="1"/>
  <c r="C14" i="1"/>
  <c r="N7" i="1" l="1"/>
  <c r="O7" i="1" s="1"/>
  <c r="D14" i="1"/>
  <c r="D19" i="1"/>
  <c r="D24" i="1"/>
  <c r="D15" i="1"/>
  <c r="D20" i="1"/>
  <c r="D25" i="1"/>
  <c r="O6"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EDE674F-FEBE-4591-A636-69182873A976}" name="Query - Sheet1" description="Connection to the 'Sheet1' query in the workbook." type="100" refreshedVersion="8" minRefreshableVersion="5">
    <extLst>
      <ext xmlns:x15="http://schemas.microsoft.com/office/spreadsheetml/2010/11/main" uri="{DE250136-89BD-433C-8126-D09CA5730AF9}">
        <x15:connection id="5209b345-fa31-485e-bd3e-aad58ec7143f"/>
      </ext>
    </extLst>
  </connection>
  <connection id="2" xr16:uid="{BAA83881-12FB-4E20-8C86-E76C3F24AF7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Sheet1].[Year].&amp;[2021]}"/>
    <s v="{[Sheet1].[Year].&amp;[2022]}"/>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<sst xmlns="http://schemas.openxmlformats.org/spreadsheetml/2006/main" count="114" uniqueCount="75">
  <si>
    <t>Sum of Number_of_Casualties</t>
  </si>
  <si>
    <t>Row Labels</t>
  </si>
  <si>
    <t>Fatal</t>
  </si>
  <si>
    <t>Serious</t>
  </si>
  <si>
    <t>Slight</t>
  </si>
  <si>
    <t>Grand Total</t>
  </si>
  <si>
    <t xml:space="preserve"> Fatal Severity</t>
  </si>
  <si>
    <t>Others</t>
  </si>
  <si>
    <t>Serious Severity</t>
  </si>
  <si>
    <t xml:space="preserve">Serious </t>
  </si>
  <si>
    <t xml:space="preserve">Others </t>
  </si>
  <si>
    <t>Slight Severity</t>
  </si>
  <si>
    <t xml:space="preserve">Slight </t>
  </si>
  <si>
    <t>Agricultural vehicle</t>
  </si>
  <si>
    <t>Bus or coach (17 or more pass seats)</t>
  </si>
  <si>
    <t>Car</t>
  </si>
  <si>
    <t>Goods 7.5 tonnes mgw and over</t>
  </si>
  <si>
    <t>Goods over 3.5t. and under 7.5t</t>
  </si>
  <si>
    <t>Minibus (8 - 16 passenger seats)</t>
  </si>
  <si>
    <t>Motorcycle 125cc and under</t>
  </si>
  <si>
    <t>Motorcycle 50cc and under</t>
  </si>
  <si>
    <t>Motorcycle over 125cc and up to 500cc</t>
  </si>
  <si>
    <t>Motorcycle over 500cc</t>
  </si>
  <si>
    <t>Other vehicle</t>
  </si>
  <si>
    <t>Pedal cycle</t>
  </si>
  <si>
    <t>Ridden horse</t>
  </si>
  <si>
    <t>Taxi/Private hire car</t>
  </si>
  <si>
    <t>Van / Goods 3.5 tonnes mgw or under</t>
  </si>
  <si>
    <t>Cars</t>
  </si>
  <si>
    <t xml:space="preserve">Bus </t>
  </si>
  <si>
    <t xml:space="preserve">Van </t>
  </si>
  <si>
    <t>Bike</t>
  </si>
  <si>
    <t>Car Casualities</t>
  </si>
  <si>
    <t>Other</t>
  </si>
  <si>
    <t>Apr</t>
  </si>
  <si>
    <t>Aug</t>
  </si>
  <si>
    <t>Dec</t>
  </si>
  <si>
    <t>Feb</t>
  </si>
  <si>
    <t>Jan</t>
  </si>
  <si>
    <t>Jul</t>
  </si>
  <si>
    <t>Jun</t>
  </si>
  <si>
    <t>Mar</t>
  </si>
  <si>
    <t>May</t>
  </si>
  <si>
    <t>Nov</t>
  </si>
  <si>
    <t>Oct</t>
  </si>
  <si>
    <t>Sep</t>
  </si>
  <si>
    <t>Year</t>
  </si>
  <si>
    <t>2021</t>
  </si>
  <si>
    <t>2022</t>
  </si>
  <si>
    <t>Month</t>
  </si>
  <si>
    <t>2021 Casulaties</t>
  </si>
  <si>
    <t xml:space="preserve">2022 Casulities </t>
  </si>
  <si>
    <t>(blank)</t>
  </si>
  <si>
    <t>Dual carriageway</t>
  </si>
  <si>
    <t>One way street</t>
  </si>
  <si>
    <t>Roundabout</t>
  </si>
  <si>
    <t>Single carriageway</t>
  </si>
  <si>
    <t>Slip road</t>
  </si>
  <si>
    <t>Dry</t>
  </si>
  <si>
    <t>Flood over 3cm. deep</t>
  </si>
  <si>
    <t>Frost or ice</t>
  </si>
  <si>
    <t>Snow</t>
  </si>
  <si>
    <t>Wet or damp</t>
  </si>
  <si>
    <t>Wet</t>
  </si>
  <si>
    <t>Snow/ice</t>
  </si>
  <si>
    <t>Road Surface</t>
  </si>
  <si>
    <t xml:space="preserve">No. of Casualities </t>
  </si>
  <si>
    <t>Rural</t>
  </si>
  <si>
    <t>Urban</t>
  </si>
  <si>
    <t>Darkness - lighting unknown</t>
  </si>
  <si>
    <t>Darkness - lights lit</t>
  </si>
  <si>
    <t>Darkness - lights unlit</t>
  </si>
  <si>
    <t>Darkness - no lighting</t>
  </si>
  <si>
    <t>Daylight</t>
  </si>
  <si>
    <t>Dark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</si>
</sst>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0.0,&quot;K&quot;"/>
  </numFmts>
  <fonts count="3" x14ac:knownFonts="1">
    <font>
      <sz val="11"/>
      <color theme="1"/>
      <name val="Calibri"/>
      <family val="2"/>
      <scheme val="minor"/>
    </font>
    <font>
      <b/>
      <sz val="11"/>
      <color theme="1"/>
      <name val="Calibri"/>
      <family val="2"/>
      <scheme val="minor"/>
    </font>
    <font>
      <sz val="11"/>
      <color theme="0"/>
      <name val="Calibri"/>
      <family val="2"/>
      <scheme val="minor"/>
    </font>
  </fonts>
  <fills count="5">
    <fill>
      <patternFill patternType="none"/>
    </fill>
    <fill>
      <patternFill patternType="gray125"/>
    </fill>
    <fill>
      <patternFill patternType="solid">
        <fgColor rgb="FFFFFF00"/>
        <bgColor indexed="64"/>
      </patternFill>
    </fill>
    <fill>
      <patternFill patternType="solid">
        <fgColor rgb="FF222B35"/>
        <bgColor indexed="64"/>
      </patternFill>
    </fill>
    <fill>
      <patternFill patternType="solid">
        <fgColor theme="5"/>
        <bgColor indexed="64"/>
      </patternFill>
    </fill>
  </fills>
  <borders count="1">
    <border>
      <left/>
      <right/>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0" fontId="0" fillId="2" borderId="0" xfId="0" applyFill="1" applyAlignment="1">
      <alignment horizontal="left"/>
    </xf>
    <xf numFmtId="164" fontId="0" fillId="0" borderId="0" xfId="0" applyNumberFormat="1"/>
    <xf numFmtId="0" fontId="0" fillId="2" borderId="0" xfId="0" applyFill="1"/>
    <xf numFmtId="0" fontId="0" fillId="3" borderId="0" xfId="0" applyFill="1"/>
    <xf numFmtId="0" fontId="1" fillId="3" borderId="0" xfId="0" applyFont="1" applyFill="1"/>
    <xf numFmtId="0" fontId="2" fillId="4" borderId="0" xfId="0" applyFont="1" applyFill="1"/>
    <xf numFmtId="0" fontId="0" fillId="0" borderId="0" xfId="0" applyNumberFormat="1"/>
    <xf numFmtId="165" fontId="0" fillId="0" borderId="0" xfId="0" applyNumberFormat="1"/>
  </cellXfs>
  <cellStyles count="1">
    <cellStyle name="Normal" xfId="0" builtinId="0"/>
  </cellStyles>
  <dxfs count="60">
    <dxf>
      <numFmt numFmtId="165" formatCode="0.0,&quot;K&quot;"/>
    </dxf>
    <dxf>
      <numFmt numFmtId="0" formatCode="General"/>
    </dxf>
    <dxf>
      <numFmt numFmtId="165" formatCode="0.0,&quot;K&quot;"/>
    </dxf>
    <dxf>
      <numFmt numFmtId="165" formatCode="0.0,&quot;K&quot;"/>
    </dxf>
    <dxf>
      <numFmt numFmtId="0" formatCode="General"/>
    </dxf>
    <dxf>
      <numFmt numFmtId="165" formatCode="0.0,&quot;K&quot;"/>
    </dxf>
    <dxf>
      <font>
        <b/>
        <sz val="11"/>
        <color theme="1"/>
      </font>
      <fill>
        <patternFill>
          <bgColor theme="8" tint="0.59996337778862885"/>
        </patternFill>
      </fill>
    </dxf>
    <dxf>
      <fill>
        <patternFill patternType="solid">
          <fgColor theme="0"/>
          <bgColor rgb="FF303D4A"/>
        </patternFill>
      </fill>
      <border diagonalUp="0" diagonalDown="0">
        <left/>
        <right/>
        <top/>
        <bottom/>
        <vertical/>
        <horizontal/>
      </border>
    </dxf>
    <dxf>
      <numFmt numFmtId="165" formatCode="0.0,&quot;K&quot;"/>
    </dxf>
    <dxf>
      <numFmt numFmtId="0" formatCode="General"/>
    </dxf>
    <dxf>
      <numFmt numFmtId="165" formatCode="0.0,&quot;K&quot;"/>
    </dxf>
    <dxf>
      <numFmt numFmtId="165" formatCode="0.0,&quot;K&quot;"/>
    </dxf>
    <dxf>
      <numFmt numFmtId="0" formatCode="General"/>
    </dxf>
    <dxf>
      <numFmt numFmtId="165" formatCode="0.0,&quot;K&quot;"/>
    </dxf>
    <dxf>
      <font>
        <b/>
        <color theme="1"/>
      </font>
      <fill>
        <patternFill>
          <bgColor theme="8" tint="0.59996337778862885"/>
        </patternFill>
      </fill>
      <border>
        <bottom style="thin">
          <color theme="4"/>
        </bottom>
        <vertical/>
        <horizontal/>
      </border>
    </dxf>
    <dxf>
      <font>
        <color theme="1"/>
      </font>
      <fill>
        <patternFill>
          <bgColor rgb="FF303D4A"/>
        </patternFill>
      </fill>
      <border diagonalUp="0" diagonalDown="0">
        <left/>
        <right/>
        <top/>
        <bottom/>
        <vertical/>
        <horizontal/>
      </border>
    </dxf>
    <dxf>
      <numFmt numFmtId="165" formatCode="0.0,&quot;K&quot;"/>
    </dxf>
    <dxf>
      <numFmt numFmtId="0" formatCode="General"/>
    </dxf>
    <dxf>
      <numFmt numFmtId="165" formatCode="0.0,&quot;K&quot;"/>
    </dxf>
    <dxf>
      <numFmt numFmtId="165" formatCode="0.0,&quot;K&quot;"/>
    </dxf>
    <dxf>
      <numFmt numFmtId="0" formatCode="General"/>
    </dxf>
    <dxf>
      <numFmt numFmtId="165" formatCode="0.0,&quot;K&quot;"/>
    </dxf>
    <dxf>
      <numFmt numFmtId="165" formatCode="0.0,&quot;K&quot;"/>
    </dxf>
    <dxf>
      <numFmt numFmtId="0" formatCode="General"/>
    </dxf>
    <dxf>
      <numFmt numFmtId="165" formatCode="0.0,&quot;K&quot;"/>
    </dxf>
    <dxf>
      <numFmt numFmtId="165" formatCode="0.0,&quot;K&quot;"/>
    </dxf>
    <dxf>
      <numFmt numFmtId="0" formatCode="General"/>
    </dxf>
    <dxf>
      <numFmt numFmtId="165" formatCode="0.0,&quot;K&quot;"/>
    </dxf>
    <dxf>
      <numFmt numFmtId="165" formatCode="0.0,&quot;K&quot;"/>
    </dxf>
    <dxf>
      <numFmt numFmtId="165" formatCode="0.0,&quot;K&quot;"/>
    </dxf>
    <dxf>
      <numFmt numFmtId="0" formatCode="General"/>
    </dxf>
    <dxf>
      <numFmt numFmtId="165" formatCode="0.0,&quot;K&quot;"/>
    </dxf>
    <dxf>
      <numFmt numFmtId="165" formatCode="0.0,&quot;K&quot;"/>
    </dxf>
    <dxf>
      <numFmt numFmtId="165" formatCode="0.0,&quot;K&quot;"/>
    </dxf>
    <dxf>
      <numFmt numFmtId="0" formatCode="General"/>
    </dxf>
    <dxf>
      <numFmt numFmtId="165" formatCode="0.0,&quot;K&quot;"/>
    </dxf>
    <dxf>
      <numFmt numFmtId="165" formatCode="0.0,&quot;K&quot;"/>
    </dxf>
    <dxf>
      <numFmt numFmtId="165" formatCode="0.0,&quot;K&quot;"/>
    </dxf>
    <dxf>
      <numFmt numFmtId="0" formatCode="General"/>
    </dxf>
    <dxf>
      <numFmt numFmtId="165" formatCode="0.0,&quot;K&quot;"/>
    </dxf>
    <dxf>
      <numFmt numFmtId="165" formatCode="0.0,&quot;K&quot;"/>
    </dxf>
    <dxf>
      <numFmt numFmtId="165" formatCode="0.0,&quot;K&quot;"/>
    </dxf>
    <dxf>
      <numFmt numFmtId="0" formatCode="General"/>
    </dxf>
    <dxf>
      <numFmt numFmtId="165" formatCode="0.0,&quot;K&quot;"/>
    </dxf>
    <dxf>
      <numFmt numFmtId="165" formatCode="0.0,&quot;K&quot;"/>
    </dxf>
    <dxf>
      <numFmt numFmtId="165" formatCode="0.0,&quot;K&quot;"/>
    </dxf>
    <dxf>
      <numFmt numFmtId="0" formatCode="General"/>
    </dxf>
    <dxf>
      <numFmt numFmtId="165" formatCode="0.0,&quot;K&quot;"/>
    </dxf>
    <dxf>
      <numFmt numFmtId="165" formatCode="0.0,&quot;K&quot;"/>
    </dxf>
    <dxf>
      <numFmt numFmtId="165" formatCode="0.0,&quot;K&quot;"/>
    </dxf>
    <dxf>
      <numFmt numFmtId="0" formatCode="General"/>
    </dxf>
    <dxf>
      <numFmt numFmtId="165" formatCode="0.0,&quot;K&quot;"/>
    </dxf>
    <dxf>
      <numFmt numFmtId="165" formatCode="0.0,&quot;K&quot;"/>
    </dxf>
    <dxf>
      <numFmt numFmtId="165" formatCode="0.0,&quot;K&quot;"/>
    </dxf>
    <dxf>
      <numFmt numFmtId="0" formatCode="General"/>
    </dxf>
    <dxf>
      <numFmt numFmtId="165" formatCode="0.0,&quot;K&quot;"/>
    </dxf>
    <dxf>
      <numFmt numFmtId="165" formatCode="0.0,&quot;K&quot;"/>
    </dxf>
    <dxf>
      <numFmt numFmtId="165" formatCode="0.0,&quot;K&quot;"/>
    </dxf>
    <dxf>
      <numFmt numFmtId="0" formatCode="General"/>
    </dxf>
    <dxf>
      <numFmt numFmtId="165" formatCode="0.0,&quot;K&quot;"/>
    </dxf>
  </dxfs>
  <tableStyles count="2" defaultTableStyle="TableStyleMedium2" defaultPivotStyle="PivotStyleLight16">
    <tableStyle name="SlicerStyleLight1 2" pivot="0" table="0" count="10" xr9:uid="{005E49DA-746F-4271-ADD1-46EC059CDFC5}">
      <tableStyleElement type="wholeTable" dxfId="15"/>
      <tableStyleElement type="headerRow" dxfId="14"/>
    </tableStyle>
    <tableStyle name="Timeline Style 1" pivot="0" table="0" count="8" xr9:uid="{58A50BC1-AD3C-4E12-9C0D-77A0DC8AB256}">
      <tableStyleElement type="wholeTable" dxfId="7"/>
      <tableStyleElement type="headerRow" dxfId="6"/>
    </tableStyle>
  </tableStyles>
  <colors>
    <mruColors>
      <color rgb="FF303D4A"/>
      <color rgb="FF303B4A"/>
      <color rgb="FF222B35"/>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18">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pivotCacheDefinition" Target="pivotCache/pivotCacheDefinition10.xml"/><Relationship Id="rId18" Type="http://schemas.openxmlformats.org/officeDocument/2006/relationships/connections" Target="connections.xml"/><Relationship Id="rId3" Type="http://schemas.openxmlformats.org/officeDocument/2006/relationships/worksheet" Target="worksheets/sheet3.xml"/><Relationship Id="rId21" Type="http://schemas.openxmlformats.org/officeDocument/2006/relationships/sheetMetadata" Target="metadata.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openxmlformats.org/officeDocument/2006/relationships/theme" Target="theme/theme1.xml"/><Relationship Id="rId2" Type="http://schemas.openxmlformats.org/officeDocument/2006/relationships/worksheet" Target="worksheets/sheet2.xml"/><Relationship Id="rId16" Type="http://schemas.microsoft.com/office/2011/relationships/timelineCache" Target="timelineCaches/timelineCache1.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ustomXml" Target="../customXml/item1.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calcChain" Target="calcChain.xml"/><Relationship Id="rId10" Type="http://schemas.openxmlformats.org/officeDocument/2006/relationships/pivotCacheDefinition" Target="pivotCache/pivotCacheDefinition7.xml"/><Relationship Id="rId19"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1.xml"/><Relationship Id="rId22"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6666666666666666"/>
          <c:y val="8.3333333333333329E-2"/>
          <c:w val="0.73737373737373735"/>
          <c:h val="0.86904761904761907"/>
        </c:manualLayout>
      </c:layout>
      <c:doughnutChart>
        <c:varyColors val="1"/>
        <c:ser>
          <c:idx val="0"/>
          <c:order val="0"/>
          <c:dPt>
            <c:idx val="0"/>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1-05BD-4C19-8FC0-8DEF66EBDAC7}"/>
              </c:ext>
            </c:extLst>
          </c:dPt>
          <c:dPt>
            <c:idx val="1"/>
            <c:bubble3D val="0"/>
            <c:spPr>
              <a:solidFill>
                <a:schemeClr val="bg2">
                  <a:lumMod val="50000"/>
                </a:schemeClr>
              </a:solidFill>
              <a:ln w="19050">
                <a:noFill/>
              </a:ln>
              <a:effectLst/>
            </c:spPr>
            <c:extLst>
              <c:ext xmlns:c16="http://schemas.microsoft.com/office/drawing/2014/chart" uri="{C3380CC4-5D6E-409C-BE32-E72D297353CC}">
                <c16:uniqueId val="{00000003-05BD-4C19-8FC0-8DEF66EBDAC7}"/>
              </c:ext>
            </c:extLst>
          </c:dPt>
          <c:val>
            <c:numRef>
              <c:f>KPI!$D$14:$D$15</c:f>
              <c:numCache>
                <c:formatCode>0.0%</c:formatCode>
                <c:ptCount val="2"/>
                <c:pt idx="0">
                  <c:v>1.7074157120533739E-2</c:v>
                </c:pt>
                <c:pt idx="1">
                  <c:v>0.98292584287946627</c:v>
                </c:pt>
              </c:numCache>
            </c:numRef>
          </c:val>
          <c:extLst>
            <c:ext xmlns:c16="http://schemas.microsoft.com/office/drawing/2014/chart" uri="{C3380CC4-5D6E-409C-BE32-E72D297353CC}">
              <c16:uniqueId val="{00000004-05BD-4C19-8FC0-8DEF66EBDAC7}"/>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412347495024658"/>
          <c:y val="5.8685446009389672E-2"/>
          <c:w val="0.69063194023823948"/>
          <c:h val="0.88517614875605333"/>
        </c:manualLayout>
      </c:layout>
      <c:doughnutChart>
        <c:varyColors val="1"/>
        <c:ser>
          <c:idx val="0"/>
          <c:order val="0"/>
          <c:spPr>
            <a:ln>
              <a:noFill/>
            </a:ln>
          </c:spPr>
          <c:dPt>
            <c:idx val="0"/>
            <c:bubble3D val="0"/>
            <c:spPr>
              <a:solidFill>
                <a:schemeClr val="bg1">
                  <a:lumMod val="85000"/>
                </a:schemeClr>
              </a:solidFill>
              <a:ln w="19050">
                <a:noFill/>
              </a:ln>
              <a:effectLst/>
            </c:spPr>
            <c:extLst>
              <c:ext xmlns:c16="http://schemas.microsoft.com/office/drawing/2014/chart" uri="{C3380CC4-5D6E-409C-BE32-E72D297353CC}">
                <c16:uniqueId val="{00000001-9743-4B94-89FC-03E417938660}"/>
              </c:ext>
            </c:extLst>
          </c:dPt>
          <c:dPt>
            <c:idx val="1"/>
            <c:bubble3D val="0"/>
            <c:spPr>
              <a:solidFill>
                <a:schemeClr val="bg2">
                  <a:lumMod val="50000"/>
                </a:schemeClr>
              </a:solidFill>
              <a:ln w="19050">
                <a:noFill/>
              </a:ln>
              <a:effectLst/>
            </c:spPr>
            <c:extLst>
              <c:ext xmlns:c16="http://schemas.microsoft.com/office/drawing/2014/chart" uri="{C3380CC4-5D6E-409C-BE32-E72D297353CC}">
                <c16:uniqueId val="{00000003-9743-4B94-89FC-03E417938660}"/>
              </c:ext>
            </c:extLst>
          </c:dPt>
          <c:val>
            <c:numRef>
              <c:f>KPI!$D$24:$D$25</c:f>
              <c:numCache>
                <c:formatCode>0.0%</c:formatCode>
                <c:ptCount val="2"/>
                <c:pt idx="0">
                  <c:v>0.84099137796943169</c:v>
                </c:pt>
                <c:pt idx="1">
                  <c:v>0.15900862203056837</c:v>
                </c:pt>
              </c:numCache>
            </c:numRef>
          </c:val>
          <c:extLst>
            <c:ext xmlns:c16="http://schemas.microsoft.com/office/drawing/2014/chart" uri="{C3380CC4-5D6E-409C-BE32-E72D297353CC}">
              <c16:uniqueId val="{00000004-9743-4B94-89FC-03E417938660}"/>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9369369369369369"/>
          <c:y val="7.7777777777777779E-2"/>
          <c:w val="0.68468468468468469"/>
          <c:h val="0.84444444444444444"/>
        </c:manualLayout>
      </c:layout>
      <c:doughnutChart>
        <c:varyColors val="1"/>
        <c:ser>
          <c:idx val="0"/>
          <c:order val="0"/>
          <c:spPr>
            <a:ln>
              <a:noFill/>
            </a:ln>
          </c:spPr>
          <c:dPt>
            <c:idx val="0"/>
            <c:bubble3D val="0"/>
            <c:spPr>
              <a:solidFill>
                <a:schemeClr val="bg1">
                  <a:lumMod val="85000"/>
                </a:schemeClr>
              </a:solidFill>
              <a:ln w="19050">
                <a:noFill/>
              </a:ln>
              <a:effectLst/>
            </c:spPr>
            <c:extLst>
              <c:ext xmlns:c16="http://schemas.microsoft.com/office/drawing/2014/chart" uri="{C3380CC4-5D6E-409C-BE32-E72D297353CC}">
                <c16:uniqueId val="{00000001-FB72-484F-BD61-7F005097539A}"/>
              </c:ext>
            </c:extLst>
          </c:dPt>
          <c:dPt>
            <c:idx val="1"/>
            <c:bubble3D val="0"/>
            <c:spPr>
              <a:solidFill>
                <a:schemeClr val="bg2">
                  <a:lumMod val="50000"/>
                </a:schemeClr>
              </a:solidFill>
              <a:ln w="19050">
                <a:noFill/>
              </a:ln>
              <a:effectLst/>
            </c:spPr>
            <c:extLst>
              <c:ext xmlns:c16="http://schemas.microsoft.com/office/drawing/2014/chart" uri="{C3380CC4-5D6E-409C-BE32-E72D297353CC}">
                <c16:uniqueId val="{00000003-FB72-484F-BD61-7F005097539A}"/>
              </c:ext>
            </c:extLst>
          </c:dPt>
          <c:val>
            <c:numRef>
              <c:f>KPI!$D$19:$D$20</c:f>
              <c:numCache>
                <c:formatCode>0.0%</c:formatCode>
                <c:ptCount val="2"/>
                <c:pt idx="0">
                  <c:v>0.14193446491003461</c:v>
                </c:pt>
                <c:pt idx="1">
                  <c:v>0.85806553508996541</c:v>
                </c:pt>
              </c:numCache>
            </c:numRef>
          </c:val>
          <c:extLst>
            <c:ext xmlns:c16="http://schemas.microsoft.com/office/drawing/2014/chart" uri="{C3380CC4-5D6E-409C-BE32-E72D297353CC}">
              <c16:uniqueId val="{00000004-FB72-484F-BD61-7F005097539A}"/>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4678030303030304"/>
          <c:y val="4.7281323877068557E-2"/>
          <c:w val="0.71590909090909083"/>
          <c:h val="0.89361702127659559"/>
        </c:manualLayout>
      </c:layout>
      <c:doughnutChart>
        <c:varyColors val="1"/>
        <c:ser>
          <c:idx val="0"/>
          <c:order val="0"/>
          <c:spPr>
            <a:ln>
              <a:noFill/>
            </a:ln>
          </c:spPr>
          <c:dPt>
            <c:idx val="0"/>
            <c:bubble3D val="0"/>
            <c:spPr>
              <a:solidFill>
                <a:schemeClr val="bg1">
                  <a:lumMod val="85000"/>
                </a:schemeClr>
              </a:solidFill>
              <a:ln w="19050">
                <a:noFill/>
              </a:ln>
              <a:effectLst/>
            </c:spPr>
            <c:extLst>
              <c:ext xmlns:c16="http://schemas.microsoft.com/office/drawing/2014/chart" uri="{C3380CC4-5D6E-409C-BE32-E72D297353CC}">
                <c16:uniqueId val="{00000001-CE6A-4C2F-8B0D-3AA6BC7595E5}"/>
              </c:ext>
            </c:extLst>
          </c:dPt>
          <c:dPt>
            <c:idx val="1"/>
            <c:bubble3D val="0"/>
            <c:spPr>
              <a:solidFill>
                <a:schemeClr val="bg2">
                  <a:lumMod val="50000"/>
                </a:schemeClr>
              </a:solidFill>
              <a:ln w="19050">
                <a:noFill/>
              </a:ln>
              <a:effectLst/>
            </c:spPr>
            <c:extLst>
              <c:ext xmlns:c16="http://schemas.microsoft.com/office/drawing/2014/chart" uri="{C3380CC4-5D6E-409C-BE32-E72D297353CC}">
                <c16:uniqueId val="{00000003-CE6A-4C2F-8B0D-3AA6BC7595E5}"/>
              </c:ext>
            </c:extLst>
          </c:dPt>
          <c:val>
            <c:numRef>
              <c:f>KPI!$O$6:$O$7</c:f>
              <c:numCache>
                <c:formatCode>0.0%</c:formatCode>
                <c:ptCount val="2"/>
                <c:pt idx="0">
                  <c:v>0.7980343780436151</c:v>
                </c:pt>
                <c:pt idx="1">
                  <c:v>0.20196562195638493</c:v>
                </c:pt>
              </c:numCache>
            </c:numRef>
          </c:val>
          <c:extLst>
            <c:ext xmlns:c16="http://schemas.microsoft.com/office/drawing/2014/chart" uri="{C3380CC4-5D6E-409C-BE32-E72D297353CC}">
              <c16:uniqueId val="{00000004-CE6A-4C2F-8B0D-3AA6BC7595E5}"/>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'Working '!$M$5</c:f>
              <c:strCache>
                <c:ptCount val="1"/>
                <c:pt idx="0">
                  <c:v>2021 Casulaties</c:v>
                </c:pt>
              </c:strCache>
            </c:strRef>
          </c:tx>
          <c:spPr>
            <a:ln w="22225" cap="rnd" cmpd="sng" algn="ctr">
              <a:solidFill>
                <a:schemeClr val="accent1"/>
              </a:solidFill>
              <a:round/>
            </a:ln>
            <a:effectLst/>
          </c:spPr>
          <c:marker>
            <c:symbol val="circle"/>
            <c:size val="5"/>
            <c:spPr>
              <a:solidFill>
                <a:schemeClr val="accent1"/>
              </a:solidFill>
              <a:ln w="9525" cap="flat" cmpd="sng" algn="ctr">
                <a:solidFill>
                  <a:schemeClr val="accent1"/>
                </a:solidFill>
                <a:round/>
              </a:ln>
              <a:effectLst/>
            </c:spPr>
          </c:marker>
          <c:cat>
            <c:strRef>
              <c:f>'Working '!$L$6:$L$17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'Working '!$M$6:$M$17</c:f>
              <c:numCache>
                <c:formatCode>General</c:formatCode>
                <c:ptCount val="12"/>
                <c:pt idx="0">
                  <c:v>18173</c:v>
                </c:pt>
                <c:pt idx="1">
                  <c:v>14648</c:v>
                </c:pt>
                <c:pt idx="2">
                  <c:v>17815</c:v>
                </c:pt>
                <c:pt idx="3">
                  <c:v>17335</c:v>
                </c:pt>
                <c:pt idx="4">
                  <c:v>18852</c:v>
                </c:pt>
                <c:pt idx="5">
                  <c:v>18728</c:v>
                </c:pt>
                <c:pt idx="6">
                  <c:v>19682</c:v>
                </c:pt>
                <c:pt idx="7">
                  <c:v>18797</c:v>
                </c:pt>
                <c:pt idx="8">
                  <c:v>18456</c:v>
                </c:pt>
                <c:pt idx="9">
                  <c:v>20109</c:v>
                </c:pt>
                <c:pt idx="10">
                  <c:v>20975</c:v>
                </c:pt>
                <c:pt idx="11">
                  <c:v>18576</c:v>
                </c:pt>
              </c:numCache>
            </c:numRef>
          </c:val>
          <c:smooth val="0"/>
          <c:extLst>
            <c:ext xmlns:c16="http://schemas.microsoft.com/office/drawing/2014/chart" uri="{C3380CC4-5D6E-409C-BE32-E72D297353CC}">
              <c16:uniqueId val="{00000000-E859-4704-9FB0-CCD4343EC92E}"/>
            </c:ext>
          </c:extLst>
        </c:ser>
        <c:ser>
          <c:idx val="1"/>
          <c:order val="1"/>
          <c:tx>
            <c:strRef>
              <c:f>'Working '!$N$5</c:f>
              <c:strCache>
                <c:ptCount val="1"/>
                <c:pt idx="0">
                  <c:v>2022 Casulities </c:v>
                </c:pt>
              </c:strCache>
            </c:strRef>
          </c:tx>
          <c:spPr>
            <a:ln w="22225" cap="rnd" cmpd="sng" algn="ctr">
              <a:solidFill>
                <a:schemeClr val="accent2"/>
              </a:solidFill>
              <a:round/>
            </a:ln>
            <a:effectLst/>
          </c:spPr>
          <c:marker>
            <c:symbol val="circle"/>
            <c:size val="5"/>
            <c:spPr>
              <a:solidFill>
                <a:schemeClr val="accent2"/>
              </a:solidFill>
              <a:ln w="9525" cap="flat" cmpd="sng" algn="ctr">
                <a:solidFill>
                  <a:schemeClr val="accent2"/>
                </a:solidFill>
                <a:round/>
              </a:ln>
              <a:effectLst/>
            </c:spPr>
          </c:marker>
          <c:cat>
            <c:strRef>
              <c:f>'Working '!$L$6:$L$17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'Working '!$N$6:$N$17</c:f>
              <c:numCache>
                <c:formatCode>General</c:formatCode>
                <c:ptCount val="12"/>
                <c:pt idx="0">
                  <c:v>13163</c:v>
                </c:pt>
                <c:pt idx="1">
                  <c:v>14804</c:v>
                </c:pt>
                <c:pt idx="2">
                  <c:v>16575</c:v>
                </c:pt>
                <c:pt idx="3">
                  <c:v>15767</c:v>
                </c:pt>
                <c:pt idx="4">
                  <c:v>16775</c:v>
                </c:pt>
                <c:pt idx="5">
                  <c:v>17230</c:v>
                </c:pt>
                <c:pt idx="6">
                  <c:v>17201</c:v>
                </c:pt>
                <c:pt idx="7">
                  <c:v>16796</c:v>
                </c:pt>
                <c:pt idx="8">
                  <c:v>17500</c:v>
                </c:pt>
                <c:pt idx="9">
                  <c:v>18287</c:v>
                </c:pt>
                <c:pt idx="10">
                  <c:v>18439</c:v>
                </c:pt>
                <c:pt idx="11">
                  <c:v>13200</c:v>
                </c:pt>
              </c:numCache>
            </c:numRef>
          </c:val>
          <c:smooth val="0"/>
          <c:extLst>
            <c:ext xmlns:c16="http://schemas.microsoft.com/office/drawing/2014/chart" uri="{C3380CC4-5D6E-409C-BE32-E72D297353CC}">
              <c16:uniqueId val="{00000001-E859-4704-9FB0-CCD4343EC92E}"/>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141343744"/>
        <c:axId val="1141339904"/>
      </c:lineChart>
      <c:catAx>
        <c:axId val="1141343744"/>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bg1">
                    <a:lumMod val="85000"/>
                  </a:schemeClr>
                </a:solidFill>
                <a:latin typeface="+mn-lt"/>
                <a:ea typeface="+mn-ea"/>
                <a:cs typeface="+mn-cs"/>
              </a:defRPr>
            </a:pPr>
            <a:endParaRPr lang="en-US"/>
          </a:p>
        </c:txPr>
        <c:crossAx val="1141339904"/>
        <c:crosses val="autoZero"/>
        <c:auto val="1"/>
        <c:lblAlgn val="ctr"/>
        <c:lblOffset val="100"/>
        <c:noMultiLvlLbl val="0"/>
      </c:catAx>
      <c:valAx>
        <c:axId val="11413399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bg1">
                    <a:lumMod val="85000"/>
                  </a:schemeClr>
                </a:solidFill>
                <a:latin typeface="+mn-lt"/>
                <a:ea typeface="+mn-ea"/>
                <a:cs typeface="+mn-cs"/>
              </a:defRPr>
            </a:pPr>
            <a:endParaRPr lang="en-US"/>
          </a:p>
        </c:txPr>
        <c:crossAx val="1141343744"/>
        <c:crosses val="autoZero"/>
        <c:crossBetween val="between"/>
      </c:valAx>
      <c:spPr>
        <a:noFill/>
        <a:ln>
          <a:noFill/>
        </a:ln>
        <a:effectLst/>
      </c:spPr>
    </c:plotArea>
    <c:legend>
      <c:legendPos val="t"/>
      <c:layout>
        <c:manualLayout>
          <c:xMode val="edge"/>
          <c:yMode val="edge"/>
          <c:x val="0.24160829462563232"/>
          <c:y val="7.765830346475508E-2"/>
          <c:w val="0.51678320375568199"/>
          <c:h val="0.1187283041232749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[Book1.xlsx]Working !PivotTable3</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rgbClr val="002060"/>
              </a:gs>
              <a:gs pos="19000">
                <a:srgbClr val="00B0F0"/>
              </a:gs>
              <a:gs pos="66000">
                <a:schemeClr val="accent1">
                  <a:lumMod val="45000"/>
                  <a:lumOff val="55000"/>
                </a:schemeClr>
              </a:gs>
              <a:gs pos="81000">
                <a:schemeClr val="accent1">
                  <a:lumMod val="30000"/>
                  <a:lumOff val="70000"/>
                </a:schemeClr>
              </a:gs>
            </a:gsLst>
            <a:lin ang="5400000" scaled="1"/>
          </a:gradFill>
          <a:ln>
            <a:gradFill>
              <a:gsLst>
                <a:gs pos="0">
                  <a:srgbClr val="00206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'Working '!$S$6</c:f>
              <c:strCache>
                <c:ptCount val="1"/>
                <c:pt idx="0">
                  <c:v>Total</c:v>
                </c:pt>
              </c:strCache>
            </c:strRef>
          </c:tx>
          <c:spPr>
            <a:gradFill>
              <a:gsLst>
                <a:gs pos="0">
                  <a:srgbClr val="002060"/>
                </a:gs>
                <a:gs pos="19000">
                  <a:srgbClr val="00B0F0"/>
                </a:gs>
                <a:gs pos="66000">
                  <a:schemeClr val="accent1">
                    <a:lumMod val="45000"/>
                    <a:lumOff val="55000"/>
                  </a:schemeClr>
                </a:gs>
                <a:gs pos="81000">
                  <a:schemeClr val="accent1">
                    <a:lumMod val="30000"/>
                    <a:lumOff val="70000"/>
                  </a:schemeClr>
                </a:gs>
              </a:gsLst>
              <a:lin ang="5400000" scaled="1"/>
            </a:gradFill>
            <a:ln>
              <a:gradFill>
                <a:gsLst>
                  <a:gs pos="0">
                    <a:srgbClr val="00206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'Working '!$R$7:$R$13</c:f>
              <c:strCache>
                <c:ptCount val="6"/>
                <c:pt idx="0">
                  <c:v>Single carriageway</c:v>
                </c:pt>
                <c:pt idx="1">
                  <c:v>Dual carriageway</c:v>
                </c:pt>
                <c:pt idx="2">
                  <c:v>Roundabout</c:v>
                </c:pt>
                <c:pt idx="3">
                  <c:v>One way street</c:v>
                </c:pt>
                <c:pt idx="4">
                  <c:v>Slip road</c:v>
                </c:pt>
                <c:pt idx="5">
                  <c:v>(blank)</c:v>
                </c:pt>
              </c:strCache>
            </c:strRef>
          </c:cat>
          <c:val>
            <c:numRef>
              <c:f>'Working '!$S$7:$S$13</c:f>
              <c:numCache>
                <c:formatCode>0.0,"K"</c:formatCode>
                <c:ptCount val="6"/>
                <c:pt idx="0">
                  <c:v>309698</c:v>
                </c:pt>
                <c:pt idx="1">
                  <c:v>67368</c:v>
                </c:pt>
                <c:pt idx="2">
                  <c:v>26828</c:v>
                </c:pt>
                <c:pt idx="3">
                  <c:v>7389</c:v>
                </c:pt>
                <c:pt idx="4">
                  <c:v>4679</c:v>
                </c:pt>
                <c:pt idx="5">
                  <c:v>1921</c:v>
                </c:pt>
              </c:numCache>
            </c:numRef>
          </c:val>
          <c:extLst>
            <c:ext xmlns:c16="http://schemas.microsoft.com/office/drawing/2014/chart" uri="{C3380CC4-5D6E-409C-BE32-E72D297353CC}">
              <c16:uniqueId val="{00000000-21B3-4B1F-BE3C-07CAB96FC0C1}"/>
            </c:ext>
          </c:extLst>
        </c:ser>
        <c:dLbls>
          <c:dLblPos val="outEnd"/>
          <c:showLegendKey val="0"/>
          <c:showVal val="1"/>
          <c:showCatName val="0"/>
          <c:showSerName val="0"/>
          <c:showPercent val="0"/>
          <c:showBubbleSize val="0"/>
        </c:dLbls>
        <c:gapWidth val="56"/>
        <c:axId val="1473126976"/>
        <c:axId val="1473137536"/>
      </c:barChart>
      <c:catAx>
        <c:axId val="147312697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73137536"/>
        <c:crosses val="autoZero"/>
        <c:auto val="1"/>
        <c:lblAlgn val="ctr"/>
        <c:lblOffset val="100"/>
        <c:noMultiLvlLbl val="0"/>
      </c:catAx>
      <c:valAx>
        <c:axId val="1473137536"/>
        <c:scaling>
          <c:orientation val="minMax"/>
        </c:scaling>
        <c:delete val="1"/>
        <c:axPos val="t"/>
        <c:numFmt formatCode="0.0,&quot;K&quot;" sourceLinked="1"/>
        <c:majorTickMark val="none"/>
        <c:minorTickMark val="none"/>
        <c:tickLblPos val="nextTo"/>
        <c:crossAx val="14731269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[Book1.xlsx]Working !PivotTable7</c:name>
    <c:fmtId val="5"/>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w="19050">
            <a:noFill/>
          </a:ln>
          <a:effectLst/>
        </c:spPr>
        <c:dLbl>
          <c:idx val="0"/>
          <c:layout>
            <c:manualLayout>
              <c:x val="6.7650676506765067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bg2">
              <a:lumMod val="50000"/>
            </a:schemeClr>
          </a:solidFill>
          <a:ln w="19050">
            <a:noFill/>
          </a:ln>
          <a:effectLst/>
        </c:spPr>
        <c:dLbl>
          <c:idx val="0"/>
          <c:layout>
            <c:manualLayout>
              <c:x val="-7.3800738007380087E-2"/>
              <c:y val="-1.2077155169663234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'Working '!$AC$6</c:f>
              <c:strCache>
                <c:ptCount val="1"/>
                <c:pt idx="0">
                  <c:v>Total</c:v>
                </c:pt>
              </c:strCache>
            </c:strRef>
          </c:tx>
          <c:spPr>
            <a:ln>
              <a:noFill/>
            </a:ln>
          </c:spPr>
          <c:dPt>
            <c:idx val="0"/>
            <c:bubble3D val="0"/>
            <c:spPr>
              <a:solidFill>
                <a:schemeClr val="accent5"/>
              </a:solidFill>
              <a:ln w="19050">
                <a:noFill/>
              </a:ln>
              <a:effectLst/>
            </c:spPr>
            <c:extLst>
              <c:ext xmlns:c16="http://schemas.microsoft.com/office/drawing/2014/chart" uri="{C3380CC4-5D6E-409C-BE32-E72D297353CC}">
                <c16:uniqueId val="{00000001-6AF9-42B0-9506-F3135F042A6A}"/>
              </c:ext>
            </c:extLst>
          </c:dPt>
          <c:dPt>
            <c:idx val="1"/>
            <c:bubble3D val="0"/>
            <c:spPr>
              <a:solidFill>
                <a:schemeClr val="bg2">
                  <a:lumMod val="50000"/>
                </a:schemeClr>
              </a:solidFill>
              <a:ln w="19050">
                <a:noFill/>
              </a:ln>
              <a:effectLst/>
            </c:spPr>
            <c:extLst>
              <c:ext xmlns:c16="http://schemas.microsoft.com/office/drawing/2014/chart" uri="{C3380CC4-5D6E-409C-BE32-E72D297353CC}">
                <c16:uniqueId val="{00000003-6AF9-42B0-9506-F3135F042A6A}"/>
              </c:ext>
            </c:extLst>
          </c:dPt>
          <c:dLbls>
            <c:dLbl>
              <c:idx val="0"/>
              <c:layout>
                <c:manualLayout>
                  <c:x val="6.7650676506765067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AF9-42B0-9506-F3135F042A6A}"/>
                </c:ext>
              </c:extLst>
            </c:dLbl>
            <c:dLbl>
              <c:idx val="1"/>
              <c:layout>
                <c:manualLayout>
                  <c:x val="-7.3800738007380087E-2"/>
                  <c:y val="-1.2077155169663234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AF9-42B0-9506-F3135F042A6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'Working '!$AB$7:$AB$9</c:f>
              <c:strCache>
                <c:ptCount val="2"/>
                <c:pt idx="0">
                  <c:v>Rural</c:v>
                </c:pt>
                <c:pt idx="1">
                  <c:v>Urban</c:v>
                </c:pt>
              </c:strCache>
            </c:strRef>
          </c:cat>
          <c:val>
            <c:numRef>
              <c:f>'Working '!$AC$7:$AC$9</c:f>
              <c:numCache>
                <c:formatCode>0.0,"K"</c:formatCode>
                <c:ptCount val="2"/>
                <c:pt idx="0">
                  <c:v>162019</c:v>
                </c:pt>
                <c:pt idx="1">
                  <c:v>255864</c:v>
                </c:pt>
              </c:numCache>
            </c:numRef>
          </c:val>
          <c:extLst>
            <c:ext xmlns:c16="http://schemas.microsoft.com/office/drawing/2014/chart" uri="{C3380CC4-5D6E-409C-BE32-E72D297353CC}">
              <c16:uniqueId val="{00000004-6AF9-42B0-9506-F3135F042A6A}"/>
            </c:ext>
          </c:extLst>
        </c:ser>
        <c:dLbls>
          <c:showLegendKey val="0"/>
          <c:showVal val="0"/>
          <c:showCatName val="0"/>
          <c:showSerName val="0"/>
          <c:showPercent val="0"/>
          <c:showBubbleSize val="0"/>
          <c:showLeaderLines val="1"/>
        </c:dLbls>
        <c:firstSliceAng val="0"/>
        <c:holeSize val="55"/>
      </c:doughnutChart>
      <c:spPr>
        <a:noFill/>
        <a:ln>
          <a:noFill/>
        </a:ln>
        <a:effectLst/>
      </c:spPr>
    </c:plotArea>
    <c:legend>
      <c:legendPos val="t"/>
      <c:layout>
        <c:manualLayout>
          <c:xMode val="edge"/>
          <c:yMode val="edge"/>
          <c:x val="0.23430862655083243"/>
          <c:y val="9.22266139657444E-2"/>
          <c:w val="0.47357950945786947"/>
          <c:h val="0.11912327658647412"/>
        </c:manualLayout>
      </c:layout>
      <c:overlay val="0"/>
      <c:spPr>
        <a:noFill/>
        <a:ln>
          <a:noFill/>
        </a:ln>
        <a:effectLst/>
      </c:spPr>
      <c:txPr>
        <a:bodyPr rot="0" spcFirstLastPara="1" vertOverflow="ellipsis" vert="horz" wrap="square" anchor="ctr" anchorCtr="1"/>
        <a:lstStyle/>
        <a:p>
          <a:pPr>
            <a:defRPr sz="1000" b="0" i="1"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052730558212934"/>
          <c:y val="0.17101329153077832"/>
          <c:w val="0.5193399890434256"/>
          <c:h val="0.78821813939924157"/>
        </c:manualLayout>
      </c:layout>
      <c:doughnutChart>
        <c:varyColors val="1"/>
        <c:ser>
          <c:idx val="0"/>
          <c:order val="0"/>
          <c:spPr>
            <a:ln>
              <a:noFill/>
            </a:ln>
          </c:spPr>
          <c:dPt>
            <c:idx val="0"/>
            <c:bubble3D val="0"/>
            <c:spPr>
              <a:solidFill>
                <a:srgbClr val="7030A0"/>
              </a:solidFill>
              <a:ln w="19050">
                <a:noFill/>
              </a:ln>
              <a:effectLst/>
            </c:spPr>
            <c:extLst>
              <c:ext xmlns:c16="http://schemas.microsoft.com/office/drawing/2014/chart" uri="{C3380CC4-5D6E-409C-BE32-E72D297353CC}">
                <c16:uniqueId val="{00000001-77CB-4619-A377-468E3F97ED33}"/>
              </c:ext>
            </c:extLst>
          </c:dPt>
          <c:dPt>
            <c:idx val="1"/>
            <c:bubble3D val="0"/>
            <c:spPr>
              <a:solidFill>
                <a:schemeClr val="accent2"/>
              </a:solidFill>
              <a:ln w="19050">
                <a:noFill/>
              </a:ln>
              <a:effectLst/>
            </c:spPr>
            <c:extLst>
              <c:ext xmlns:c16="http://schemas.microsoft.com/office/drawing/2014/chart" uri="{C3380CC4-5D6E-409C-BE32-E72D297353CC}">
                <c16:uniqueId val="{00000003-77CB-4619-A377-468E3F97ED3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'Working '!$AG$15:$AG$16</c:f>
              <c:strCache>
                <c:ptCount val="2"/>
                <c:pt idx="0">
                  <c:v>Daylight</c:v>
                </c:pt>
                <c:pt idx="1">
                  <c:v>Dark</c:v>
                </c:pt>
              </c:strCache>
            </c:strRef>
          </c:cat>
          <c:val>
            <c:numRef>
              <c:f>'Working '!$AH$15:$AH$16</c:f>
              <c:numCache>
                <c:formatCode>0.0,"K"</c:formatCode>
                <c:ptCount val="2"/>
                <c:pt idx="0">
                  <c:v>304963</c:v>
                </c:pt>
                <c:pt idx="1">
                  <c:v>112920</c:v>
                </c:pt>
              </c:numCache>
            </c:numRef>
          </c:val>
          <c:extLst>
            <c:ext xmlns:c16="http://schemas.microsoft.com/office/drawing/2014/chart" uri="{C3380CC4-5D6E-409C-BE32-E72D297353CC}">
              <c16:uniqueId val="{00000004-77CB-4619-A377-468E3F97ED33}"/>
            </c:ext>
          </c:extLst>
        </c:ser>
        <c:dLbls>
          <c:showLegendKey val="0"/>
          <c:showVal val="1"/>
          <c:showCatName val="0"/>
          <c:showSerName val="0"/>
          <c:showPercent val="0"/>
          <c:showBubbleSize val="0"/>
          <c:showLeaderLines val="1"/>
        </c:dLbls>
        <c:firstSliceAng val="0"/>
        <c:holeSize val="55"/>
      </c:doughnutChart>
      <c:spPr>
        <a:noFill/>
        <a:ln>
          <a:noFill/>
        </a:ln>
        <a:effectLst/>
      </c:spPr>
    </c:plotArea>
    <c:legend>
      <c:legendPos val="l"/>
      <c:layout>
        <c:manualLayout>
          <c:xMode val="edge"/>
          <c:yMode val="edge"/>
          <c:x val="0.75285565939771548"/>
          <c:y val="0.43993044919728286"/>
          <c:w val="0.23190288713910762"/>
          <c:h val="0.2505585465513915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plotArea>
      <cx:plotAreaRegion>
        <cx:series layoutId="treemap" uniqueId="{5176845E-E6D5-421C-AC49-E4704A290457}">
          <cx:tx>
            <cx:txData>
              <cx:f>_xlchart.v1.1</cx:f>
              <cx:v>No. of Casualities </cx:v>
            </cx:txData>
          </cx:tx>
          <cx:dataPt idx="0">
            <cx:spPr>
              <a:solidFill>
                <a:srgbClr val="00B0F0"/>
              </a:solidFill>
              <a:ln>
                <a:noFill/>
              </a:ln>
            </cx:spPr>
          </cx:dataPt>
          <cx:dataPt idx="1">
            <cx:spPr>
              <a:ln>
                <a:noFill/>
              </a:ln>
            </cx:spPr>
          </cx:dataPt>
          <cx:dataLabels pos="inEnd">
            <cx:spPr>
              <a:noFill/>
              <a:ln>
                <a:noFill/>
              </a:ln>
            </cx:spPr>
            <cx:txPr>
              <a:bodyPr spcFirstLastPara="1" vertOverflow="ellipsis" horzOverflow="overflow" wrap="square" lIns="0" tIns="0" rIns="0" bIns="0" anchor="ctr" anchorCtr="1"/>
              <a:lstStyle/>
              <a:p>
                <a:pPr algn="ctr" rtl="0">
                  <a:defRPr b="1">
                    <a:solidFill>
                      <a:schemeClr val="tx1">
                        <a:lumMod val="85000"/>
                        <a:lumOff val="15000"/>
                      </a:schemeClr>
                    </a:solidFill>
                  </a:defRPr>
                </a:pPr>
                <a:endParaRPr lang="en-US" sz="900" b="1" i="0" u="none" strike="noStrike" baseline="0">
                  <a:solidFill>
                    <a:schemeClr val="tx1">
                      <a:lumMod val="85000"/>
                      <a:lumOff val="15000"/>
                    </a:schemeClr>
                  </a:solidFill>
                  <a:latin typeface="Calibri" panose="020F0502020204030204"/>
                </a:endParaRPr>
              </a:p>
            </cx:txPr>
            <cx:visibility seriesName="0" categoryName="1" value="0"/>
          </cx:dataLabels>
          <cx:dataId val="0"/>
          <cx:layoutPr>
            <cx:parentLabelLayout val="none"/>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image" Target="../media/image9.png"/><Relationship Id="rId18" Type="http://schemas.openxmlformats.org/officeDocument/2006/relationships/chart" Target="../charts/chart5.xml"/><Relationship Id="rId3" Type="http://schemas.openxmlformats.org/officeDocument/2006/relationships/chart" Target="../charts/chart3.xml"/><Relationship Id="rId21" Type="http://schemas.openxmlformats.org/officeDocument/2006/relationships/chart" Target="../charts/chart7.xml"/><Relationship Id="rId7" Type="http://schemas.openxmlformats.org/officeDocument/2006/relationships/image" Target="../media/image3.png"/><Relationship Id="rId12" Type="http://schemas.openxmlformats.org/officeDocument/2006/relationships/image" Target="../media/image8.svg"/><Relationship Id="rId17" Type="http://schemas.openxmlformats.org/officeDocument/2006/relationships/hyperlink" Target="https://openclipart.org/detail/109657/bike%20icon" TargetMode="External"/><Relationship Id="rId2" Type="http://schemas.openxmlformats.org/officeDocument/2006/relationships/chart" Target="../charts/chart2.xml"/><Relationship Id="rId16" Type="http://schemas.openxmlformats.org/officeDocument/2006/relationships/image" Target="../media/image11.png"/><Relationship Id="rId20" Type="http://schemas.microsoft.com/office/2014/relationships/chartEx" Target="../charts/chartEx1.xml"/><Relationship Id="rId1" Type="http://schemas.openxmlformats.org/officeDocument/2006/relationships/chart" Target="../charts/chart1.xml"/><Relationship Id="rId6" Type="http://schemas.openxmlformats.org/officeDocument/2006/relationships/image" Target="../media/image2.svg"/><Relationship Id="rId11" Type="http://schemas.openxmlformats.org/officeDocument/2006/relationships/image" Target="../media/image7.png"/><Relationship Id="rId5" Type="http://schemas.openxmlformats.org/officeDocument/2006/relationships/image" Target="../media/image1.png"/><Relationship Id="rId15" Type="http://schemas.openxmlformats.org/officeDocument/2006/relationships/hyperlink" Target="https://svgsilh.com/image/1294381.html" TargetMode="External"/><Relationship Id="rId10" Type="http://schemas.openxmlformats.org/officeDocument/2006/relationships/image" Target="../media/image6.svg"/><Relationship Id="rId19" Type="http://schemas.openxmlformats.org/officeDocument/2006/relationships/chart" Target="../charts/chart6.xml"/><Relationship Id="rId4" Type="http://schemas.openxmlformats.org/officeDocument/2006/relationships/chart" Target="../charts/chart4.xml"/><Relationship Id="rId9" Type="http://schemas.openxmlformats.org/officeDocument/2006/relationships/image" Target="../media/image5.png"/><Relationship Id="rId14" Type="http://schemas.openxmlformats.org/officeDocument/2006/relationships/image" Target="../media/image10.svg"/><Relationship Id="rId22"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0</xdr:col>
      <xdr:colOff>601980</xdr:colOff>
      <xdr:row>1</xdr:row>
      <xdr:rowOff>38100</xdr:rowOff>
    </xdr:from>
    <xdr:to>
      <xdr:col>21</xdr:col>
      <xdr:colOff>38100</xdr:colOff>
      <xdr:row>4</xdr:row>
      <xdr:rowOff>144780</xdr:rowOff>
    </xdr:to>
    <xdr:sp macro="" textlink="">
      <xdr:nvSpPr>
        <xdr:cNvPr id="2" name="Rectangle: Rounded Corners 1">
          <a:extLst>
            <a:ext uri="{FF2B5EF4-FFF2-40B4-BE49-F238E27FC236}">
              <a16:creationId xmlns:a16="http://schemas.microsoft.com/office/drawing/2014/main" id="{6A60CF60-3CE7-D32D-1CCB-260B3CE318C4}"/>
            </a:ext>
          </a:extLst>
        </xdr:cNvPr>
        <xdr:cNvSpPr/>
      </xdr:nvSpPr>
      <xdr:spPr>
        <a:xfrm>
          <a:off x="601980" y="220980"/>
          <a:ext cx="12237720" cy="655320"/>
        </a:xfrm>
        <a:prstGeom prst="roundRect">
          <a:avLst>
            <a:gd name="adj" fmla="val 14311"/>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236220</xdr:colOff>
      <xdr:row>25</xdr:row>
      <xdr:rowOff>99060</xdr:rowOff>
    </xdr:from>
    <xdr:to>
      <xdr:col>9</xdr:col>
      <xdr:colOff>0</xdr:colOff>
      <xdr:row>36</xdr:row>
      <xdr:rowOff>144780</xdr:rowOff>
    </xdr:to>
    <xdr:sp macro="" textlink="">
      <xdr:nvSpPr>
        <xdr:cNvPr id="9" name="Rectangle: Rounded Corners 8">
          <a:extLst>
            <a:ext uri="{FF2B5EF4-FFF2-40B4-BE49-F238E27FC236}">
              <a16:creationId xmlns:a16="http://schemas.microsoft.com/office/drawing/2014/main" id="{1B2FC7F8-B0F0-4D82-91CF-5790A1E3AFAC}"/>
            </a:ext>
          </a:extLst>
        </xdr:cNvPr>
        <xdr:cNvSpPr/>
      </xdr:nvSpPr>
      <xdr:spPr>
        <a:xfrm>
          <a:off x="2674620" y="4671060"/>
          <a:ext cx="2811780" cy="2057400"/>
        </a:xfrm>
        <a:prstGeom prst="roundRect">
          <a:avLst>
            <a:gd name="adj" fmla="val 4244"/>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17</xdr:col>
      <xdr:colOff>274320</xdr:colOff>
      <xdr:row>11</xdr:row>
      <xdr:rowOff>144780</xdr:rowOff>
    </xdr:from>
    <xdr:to>
      <xdr:col>21</xdr:col>
      <xdr:colOff>45720</xdr:colOff>
      <xdr:row>25</xdr:row>
      <xdr:rowOff>53340</xdr:rowOff>
    </xdr:to>
    <xdr:sp macro="" textlink="">
      <xdr:nvSpPr>
        <xdr:cNvPr id="12" name="Rectangle: Rounded Corners 11">
          <a:extLst>
            <a:ext uri="{FF2B5EF4-FFF2-40B4-BE49-F238E27FC236}">
              <a16:creationId xmlns:a16="http://schemas.microsoft.com/office/drawing/2014/main" id="{72A205E6-BEE1-4AC0-990D-CAB4067C96CE}"/>
            </a:ext>
          </a:extLst>
        </xdr:cNvPr>
        <xdr:cNvSpPr/>
      </xdr:nvSpPr>
      <xdr:spPr>
        <a:xfrm>
          <a:off x="10637520" y="2156460"/>
          <a:ext cx="2209800" cy="2468880"/>
        </a:xfrm>
        <a:prstGeom prst="roundRect">
          <a:avLst>
            <a:gd name="adj" fmla="val 4617"/>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xdr:col>
      <xdr:colOff>220980</xdr:colOff>
      <xdr:row>1</xdr:row>
      <xdr:rowOff>137160</xdr:rowOff>
    </xdr:from>
    <xdr:to>
      <xdr:col>12</xdr:col>
      <xdr:colOff>0</xdr:colOff>
      <xdr:row>4</xdr:row>
      <xdr:rowOff>68580</xdr:rowOff>
    </xdr:to>
    <xdr:sp macro="" textlink="">
      <xdr:nvSpPr>
        <xdr:cNvPr id="14" name="TextBox 13">
          <a:extLst>
            <a:ext uri="{FF2B5EF4-FFF2-40B4-BE49-F238E27FC236}">
              <a16:creationId xmlns:a16="http://schemas.microsoft.com/office/drawing/2014/main" id="{C38EB567-F042-CFD8-5030-FE521C520DC8}"/>
            </a:ext>
          </a:extLst>
        </xdr:cNvPr>
        <xdr:cNvSpPr txBox="1"/>
      </xdr:nvSpPr>
      <xdr:spPr>
        <a:xfrm>
          <a:off x="830580" y="320040"/>
          <a:ext cx="6484620" cy="48006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600" b="1" i="1">
              <a:solidFill>
                <a:schemeClr val="bg1"/>
              </a:solidFill>
            </a:rPr>
            <a:t>ROAD ACCIDENT DASHBOARD </a:t>
          </a:r>
        </a:p>
      </xdr:txBody>
    </xdr:sp>
    <xdr:clientData/>
  </xdr:twoCellAnchor>
  <xdr:twoCellAnchor>
    <xdr:from>
      <xdr:col>16</xdr:col>
      <xdr:colOff>381000</xdr:colOff>
      <xdr:row>2</xdr:row>
      <xdr:rowOff>15240</xdr:rowOff>
    </xdr:from>
    <xdr:to>
      <xdr:col>19</xdr:col>
      <xdr:colOff>106680</xdr:colOff>
      <xdr:row>4</xdr:row>
      <xdr:rowOff>15240</xdr:rowOff>
    </xdr:to>
    <xdr:sp macro="" textlink="">
      <xdr:nvSpPr>
        <xdr:cNvPr id="15" name="TextBox 14">
          <a:extLst>
            <a:ext uri="{FF2B5EF4-FFF2-40B4-BE49-F238E27FC236}">
              <a16:creationId xmlns:a16="http://schemas.microsoft.com/office/drawing/2014/main" id="{550AA36A-7836-6405-BBA3-B3389124F337}"/>
            </a:ext>
          </a:extLst>
        </xdr:cNvPr>
        <xdr:cNvSpPr txBox="1"/>
      </xdr:nvSpPr>
      <xdr:spPr>
        <a:xfrm>
          <a:off x="10134600" y="381000"/>
          <a:ext cx="155448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a:solidFill>
                <a:schemeClr val="bg1"/>
              </a:solidFill>
            </a:rPr>
            <a:t>Total</a:t>
          </a:r>
          <a:r>
            <a:rPr lang="en-US" sz="1400" b="1" i="1" baseline="0">
              <a:solidFill>
                <a:schemeClr val="bg1"/>
              </a:solidFill>
            </a:rPr>
            <a:t> Casualities </a:t>
          </a:r>
          <a:endParaRPr lang="en-US" sz="1400" b="1" i="1">
            <a:solidFill>
              <a:schemeClr val="bg1"/>
            </a:solidFill>
          </a:endParaRPr>
        </a:p>
      </xdr:txBody>
    </xdr:sp>
    <xdr:clientData/>
  </xdr:twoCellAnchor>
  <xdr:twoCellAnchor>
    <xdr:from>
      <xdr:col>18</xdr:col>
      <xdr:colOff>510540</xdr:colOff>
      <xdr:row>2</xdr:row>
      <xdr:rowOff>15240</xdr:rowOff>
    </xdr:from>
    <xdr:to>
      <xdr:col>20</xdr:col>
      <xdr:colOff>594360</xdr:colOff>
      <xdr:row>4</xdr:row>
      <xdr:rowOff>0</xdr:rowOff>
    </xdr:to>
    <xdr:sp macro="" textlink="KPI!B4">
      <xdr:nvSpPr>
        <xdr:cNvPr id="16" name="TextBox 15">
          <a:extLst>
            <a:ext uri="{FF2B5EF4-FFF2-40B4-BE49-F238E27FC236}">
              <a16:creationId xmlns:a16="http://schemas.microsoft.com/office/drawing/2014/main" id="{FD665107-4C13-49C4-803C-9C3B2C216798}"/>
            </a:ext>
          </a:extLst>
        </xdr:cNvPr>
        <xdr:cNvSpPr txBox="1"/>
      </xdr:nvSpPr>
      <xdr:spPr>
        <a:xfrm>
          <a:off x="11483340" y="381000"/>
          <a:ext cx="13030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0682EAA-712A-4932-8998-52BD3160B42C}" type="TxLink">
            <a:rPr lang="en-US" sz="2400" b="1" i="0" u="none" strike="noStrike">
              <a:solidFill>
                <a:schemeClr val="accent2"/>
              </a:solidFill>
              <a:latin typeface="Calibri"/>
              <a:ea typeface="Calibri"/>
              <a:cs typeface="Calibri"/>
            </a:rPr>
            <a:pPr algn="ctr"/>
            <a:t>417883</a:t>
          </a:fld>
          <a:endParaRPr lang="en-US" sz="2800" b="1" i="1">
            <a:solidFill>
              <a:schemeClr val="accent2"/>
            </a:solidFill>
          </a:endParaRPr>
        </a:p>
      </xdr:txBody>
    </xdr:sp>
    <xdr:clientData/>
  </xdr:twoCellAnchor>
  <xdr:twoCellAnchor>
    <xdr:from>
      <xdr:col>0</xdr:col>
      <xdr:colOff>525780</xdr:colOff>
      <xdr:row>5</xdr:row>
      <xdr:rowOff>57150</xdr:rowOff>
    </xdr:from>
    <xdr:to>
      <xdr:col>5</xdr:col>
      <xdr:colOff>266700</xdr:colOff>
      <xdr:row>11</xdr:row>
      <xdr:rowOff>64770</xdr:rowOff>
    </xdr:to>
    <xdr:grpSp>
      <xdr:nvGrpSpPr>
        <xdr:cNvPr id="29" name="Group 28">
          <a:extLst>
            <a:ext uri="{FF2B5EF4-FFF2-40B4-BE49-F238E27FC236}">
              <a16:creationId xmlns:a16="http://schemas.microsoft.com/office/drawing/2014/main" id="{4F547CD5-CBC7-7DA1-7052-516019965B5B}"/>
            </a:ext>
          </a:extLst>
        </xdr:cNvPr>
        <xdr:cNvGrpSpPr/>
      </xdr:nvGrpSpPr>
      <xdr:grpSpPr>
        <a:xfrm>
          <a:off x="525780" y="971550"/>
          <a:ext cx="2788920" cy="1104900"/>
          <a:chOff x="525780" y="975360"/>
          <a:chExt cx="2636520" cy="1104900"/>
        </a:xfrm>
      </xdr:grpSpPr>
      <xdr:sp macro="" textlink="">
        <xdr:nvSpPr>
          <xdr:cNvPr id="3" name="Rectangle: Rounded Corners 2">
            <a:extLst>
              <a:ext uri="{FF2B5EF4-FFF2-40B4-BE49-F238E27FC236}">
                <a16:creationId xmlns:a16="http://schemas.microsoft.com/office/drawing/2014/main" id="{99BAA52C-FA2C-400E-8C67-113534649392}"/>
              </a:ext>
            </a:extLst>
          </xdr:cNvPr>
          <xdr:cNvSpPr/>
        </xdr:nvSpPr>
        <xdr:spPr>
          <a:xfrm>
            <a:off x="571500" y="975360"/>
            <a:ext cx="2590800" cy="1104900"/>
          </a:xfrm>
          <a:prstGeom prst="roundRect">
            <a:avLst>
              <a:gd name="adj" fmla="val 10173"/>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9" name="TextBox 18">
            <a:extLst>
              <a:ext uri="{FF2B5EF4-FFF2-40B4-BE49-F238E27FC236}">
                <a16:creationId xmlns:a16="http://schemas.microsoft.com/office/drawing/2014/main" id="{C90CF8FE-ACAD-4A41-9280-6DF6304B70D7}"/>
              </a:ext>
            </a:extLst>
          </xdr:cNvPr>
          <xdr:cNvSpPr txBox="1"/>
        </xdr:nvSpPr>
        <xdr:spPr>
          <a:xfrm>
            <a:off x="586740" y="1028700"/>
            <a:ext cx="137922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baseline="0">
                <a:solidFill>
                  <a:schemeClr val="bg1">
                    <a:lumMod val="75000"/>
                  </a:schemeClr>
                </a:solidFill>
              </a:rPr>
              <a:t>Fatal Casuality</a:t>
            </a:r>
            <a:endParaRPr lang="en-US" sz="1400" b="1" i="1">
              <a:solidFill>
                <a:schemeClr val="bg1">
                  <a:lumMod val="75000"/>
                </a:schemeClr>
              </a:solidFill>
            </a:endParaRPr>
          </a:p>
        </xdr:txBody>
      </xdr:sp>
      <xdr:sp macro="" textlink="KPI!$C$8">
        <xdr:nvSpPr>
          <xdr:cNvPr id="22" name="TextBox 21">
            <a:extLst>
              <a:ext uri="{FF2B5EF4-FFF2-40B4-BE49-F238E27FC236}">
                <a16:creationId xmlns:a16="http://schemas.microsoft.com/office/drawing/2014/main" id="{73EA1D3B-2682-4E44-9D8C-B90070925FA3}"/>
              </a:ext>
            </a:extLst>
          </xdr:cNvPr>
          <xdr:cNvSpPr txBox="1"/>
        </xdr:nvSpPr>
        <xdr:spPr>
          <a:xfrm>
            <a:off x="525780" y="1417320"/>
            <a:ext cx="143256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B3A7179-5581-4EF6-844C-4C360E866116}" type="TxLink">
              <a:rPr lang="en-US" sz="2800" b="1" i="0" u="none" strike="noStrike">
                <a:solidFill>
                  <a:schemeClr val="bg1"/>
                </a:solidFill>
                <a:latin typeface="Calibri"/>
                <a:ea typeface="Calibri"/>
                <a:cs typeface="Calibri"/>
              </a:rPr>
              <a:pPr algn="ctr"/>
              <a:t>7135</a:t>
            </a:fld>
            <a:endParaRPr lang="en-US" sz="6000" b="1" i="1">
              <a:solidFill>
                <a:schemeClr val="bg1"/>
              </a:solidFill>
            </a:endParaRPr>
          </a:p>
        </xdr:txBody>
      </xdr:sp>
      <xdr:graphicFrame macro="">
        <xdr:nvGraphicFramePr>
          <xdr:cNvPr id="23" name="Chart 22">
            <a:extLst>
              <a:ext uri="{FF2B5EF4-FFF2-40B4-BE49-F238E27FC236}">
                <a16:creationId xmlns:a16="http://schemas.microsoft.com/office/drawing/2014/main" id="{30F0ECE4-6CAF-469F-87FE-C0853E6FF1BD}"/>
              </a:ext>
            </a:extLst>
          </xdr:cNvPr>
          <xdr:cNvGraphicFramePr>
            <a:graphicFrameLocks/>
          </xdr:cNvGraphicFramePr>
        </xdr:nvGraphicFramePr>
        <xdr:xfrm>
          <a:off x="1805940" y="975360"/>
          <a:ext cx="1257300" cy="1066800"/>
        </xdr:xfrm>
        <a:graphic>
          <a:graphicData uri="http://schemas.openxmlformats.org/drawingml/2006/chart">
            <c:chart xmlns:c="http://schemas.openxmlformats.org/drawingml/2006/chart" xmlns:r="http://schemas.openxmlformats.org/officeDocument/2006/relationships" r:id="rId1"/>
          </a:graphicData>
        </a:graphic>
      </xdr:graphicFrame>
      <xdr:sp macro="" textlink="KPI!D14">
        <xdr:nvSpPr>
          <xdr:cNvPr id="26" name="TextBox 25">
            <a:extLst>
              <a:ext uri="{FF2B5EF4-FFF2-40B4-BE49-F238E27FC236}">
                <a16:creationId xmlns:a16="http://schemas.microsoft.com/office/drawing/2014/main" id="{105689F0-42AF-419D-ACC1-AAFB524ED8DC}"/>
              </a:ext>
            </a:extLst>
          </xdr:cNvPr>
          <xdr:cNvSpPr txBox="1"/>
        </xdr:nvSpPr>
        <xdr:spPr>
          <a:xfrm>
            <a:off x="2179320" y="1356360"/>
            <a:ext cx="60960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FFD3F40-DC61-4BE2-9113-9788408E19BE}" type="TxLink">
              <a:rPr lang="en-US" sz="1200" b="1" i="0" u="none" strike="noStrike">
                <a:solidFill>
                  <a:schemeClr val="bg1"/>
                </a:solidFill>
                <a:latin typeface="Calibri"/>
                <a:ea typeface="Calibri"/>
                <a:cs typeface="Calibri"/>
              </a:rPr>
              <a:pPr algn="ctr"/>
              <a:t>1.7%</a:t>
            </a:fld>
            <a:endParaRPr lang="en-US" sz="6600" b="1" i="1">
              <a:solidFill>
                <a:schemeClr val="bg1"/>
              </a:solidFill>
            </a:endParaRPr>
          </a:p>
        </xdr:txBody>
      </xdr:sp>
    </xdr:grpSp>
    <xdr:clientData/>
  </xdr:twoCellAnchor>
  <xdr:twoCellAnchor>
    <xdr:from>
      <xdr:col>11</xdr:col>
      <xdr:colOff>0</xdr:colOff>
      <xdr:row>5</xdr:row>
      <xdr:rowOff>53340</xdr:rowOff>
    </xdr:from>
    <xdr:to>
      <xdr:col>15</xdr:col>
      <xdr:colOff>556260</xdr:colOff>
      <xdr:row>11</xdr:row>
      <xdr:rowOff>68580</xdr:rowOff>
    </xdr:to>
    <xdr:grpSp>
      <xdr:nvGrpSpPr>
        <xdr:cNvPr id="31" name="Group 30">
          <a:extLst>
            <a:ext uri="{FF2B5EF4-FFF2-40B4-BE49-F238E27FC236}">
              <a16:creationId xmlns:a16="http://schemas.microsoft.com/office/drawing/2014/main" id="{EFBEC627-C95B-7D33-3EE3-F18483D983C5}"/>
            </a:ext>
          </a:extLst>
        </xdr:cNvPr>
        <xdr:cNvGrpSpPr/>
      </xdr:nvGrpSpPr>
      <xdr:grpSpPr>
        <a:xfrm>
          <a:off x="6705600" y="967740"/>
          <a:ext cx="2994660" cy="1112520"/>
          <a:chOff x="6591300" y="982980"/>
          <a:chExt cx="2994660" cy="1112520"/>
        </a:xfrm>
      </xdr:grpSpPr>
      <xdr:sp macro="" textlink="">
        <xdr:nvSpPr>
          <xdr:cNvPr id="5" name="Rectangle: Rounded Corners 4">
            <a:extLst>
              <a:ext uri="{FF2B5EF4-FFF2-40B4-BE49-F238E27FC236}">
                <a16:creationId xmlns:a16="http://schemas.microsoft.com/office/drawing/2014/main" id="{D2F3DE61-DF8F-4137-9156-009E24E4D1B6}"/>
              </a:ext>
            </a:extLst>
          </xdr:cNvPr>
          <xdr:cNvSpPr/>
        </xdr:nvSpPr>
        <xdr:spPr>
          <a:xfrm>
            <a:off x="6591300" y="990600"/>
            <a:ext cx="2994660" cy="1104900"/>
          </a:xfrm>
          <a:prstGeom prst="roundRect">
            <a:avLst>
              <a:gd name="adj" fmla="val 10173"/>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7" name="TextBox 16">
            <a:extLst>
              <a:ext uri="{FF2B5EF4-FFF2-40B4-BE49-F238E27FC236}">
                <a16:creationId xmlns:a16="http://schemas.microsoft.com/office/drawing/2014/main" id="{70F642C9-2624-4A48-8BE6-520B64A54D05}"/>
              </a:ext>
            </a:extLst>
          </xdr:cNvPr>
          <xdr:cNvSpPr txBox="1"/>
        </xdr:nvSpPr>
        <xdr:spPr>
          <a:xfrm>
            <a:off x="6621780" y="1112520"/>
            <a:ext cx="140208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baseline="0">
                <a:solidFill>
                  <a:schemeClr val="bg1">
                    <a:lumMod val="75000"/>
                  </a:schemeClr>
                </a:solidFill>
              </a:rPr>
              <a:t>Slight Casuality</a:t>
            </a:r>
            <a:endParaRPr lang="en-US" sz="1400" b="1" i="1">
              <a:solidFill>
                <a:schemeClr val="bg1">
                  <a:lumMod val="75000"/>
                </a:schemeClr>
              </a:solidFill>
            </a:endParaRPr>
          </a:p>
        </xdr:txBody>
      </xdr:sp>
      <xdr:sp macro="" textlink="KPI!C10">
        <xdr:nvSpPr>
          <xdr:cNvPr id="20" name="TextBox 19">
            <a:extLst>
              <a:ext uri="{FF2B5EF4-FFF2-40B4-BE49-F238E27FC236}">
                <a16:creationId xmlns:a16="http://schemas.microsoft.com/office/drawing/2014/main" id="{271DFE9D-3517-42E8-A3CD-33B9380748B7}"/>
              </a:ext>
            </a:extLst>
          </xdr:cNvPr>
          <xdr:cNvSpPr txBox="1"/>
        </xdr:nvSpPr>
        <xdr:spPr>
          <a:xfrm>
            <a:off x="6606540" y="1485900"/>
            <a:ext cx="143256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27304B0-1C78-4A47-93C1-CD44FB1A9354}" type="TxLink">
              <a:rPr lang="en-US" sz="2800" b="1" i="0" u="none" strike="noStrike">
                <a:solidFill>
                  <a:schemeClr val="bg1"/>
                </a:solidFill>
                <a:latin typeface="Calibri"/>
                <a:ea typeface="Calibri"/>
                <a:cs typeface="Calibri"/>
              </a:rPr>
              <a:pPr marL="0" indent="0" algn="ctr"/>
              <a:t>351436</a:t>
            </a:fld>
            <a:endParaRPr lang="en-US" sz="2800" b="1" i="0" u="none" strike="noStrike">
              <a:solidFill>
                <a:schemeClr val="bg1"/>
              </a:solidFill>
              <a:latin typeface="Calibri"/>
              <a:ea typeface="Calibri"/>
              <a:cs typeface="Calibri"/>
            </a:endParaRPr>
          </a:p>
        </xdr:txBody>
      </xdr:sp>
      <xdr:graphicFrame macro="">
        <xdr:nvGraphicFramePr>
          <xdr:cNvPr id="25" name="Chart 24">
            <a:extLst>
              <a:ext uri="{FF2B5EF4-FFF2-40B4-BE49-F238E27FC236}">
                <a16:creationId xmlns:a16="http://schemas.microsoft.com/office/drawing/2014/main" id="{C3DDAD63-48EF-4238-BF7B-2AACA8549251}"/>
              </a:ext>
            </a:extLst>
          </xdr:cNvPr>
          <xdr:cNvGraphicFramePr>
            <a:graphicFrameLocks/>
          </xdr:cNvGraphicFramePr>
        </xdr:nvGraphicFramePr>
        <xdr:xfrm>
          <a:off x="8161020" y="982980"/>
          <a:ext cx="1386840" cy="1082040"/>
        </xdr:xfrm>
        <a:graphic>
          <a:graphicData uri="http://schemas.openxmlformats.org/drawingml/2006/chart">
            <c:chart xmlns:c="http://schemas.openxmlformats.org/drawingml/2006/chart" xmlns:r="http://schemas.openxmlformats.org/officeDocument/2006/relationships" r:id="rId2"/>
          </a:graphicData>
        </a:graphic>
      </xdr:graphicFrame>
      <xdr:sp macro="" textlink="KPI!D24">
        <xdr:nvSpPr>
          <xdr:cNvPr id="27" name="TextBox 26">
            <a:extLst>
              <a:ext uri="{FF2B5EF4-FFF2-40B4-BE49-F238E27FC236}">
                <a16:creationId xmlns:a16="http://schemas.microsoft.com/office/drawing/2014/main" id="{B56834E8-A497-4276-9EE3-86B066301A57}"/>
              </a:ext>
            </a:extLst>
          </xdr:cNvPr>
          <xdr:cNvSpPr txBox="1"/>
        </xdr:nvSpPr>
        <xdr:spPr>
          <a:xfrm>
            <a:off x="8519160" y="1379220"/>
            <a:ext cx="60960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1377CE9-AAD9-4858-BCD5-54AE92D85CD8}" type="TxLink">
              <a:rPr lang="en-US" sz="1200" b="1" i="0" u="none" strike="noStrike">
                <a:solidFill>
                  <a:schemeClr val="bg1"/>
                </a:solidFill>
                <a:latin typeface="Calibri"/>
                <a:ea typeface="Calibri"/>
                <a:cs typeface="Calibri"/>
              </a:rPr>
              <a:pPr algn="ctr"/>
              <a:t>84.1%</a:t>
            </a:fld>
            <a:endParaRPr lang="en-US" sz="7200" b="1" i="1">
              <a:solidFill>
                <a:schemeClr val="bg1"/>
              </a:solidFill>
            </a:endParaRPr>
          </a:p>
        </xdr:txBody>
      </xdr:sp>
    </xdr:grpSp>
    <xdr:clientData/>
  </xdr:twoCellAnchor>
  <xdr:twoCellAnchor>
    <xdr:from>
      <xdr:col>5</xdr:col>
      <xdr:colOff>480060</xdr:colOff>
      <xdr:row>5</xdr:row>
      <xdr:rowOff>38100</xdr:rowOff>
    </xdr:from>
    <xdr:to>
      <xdr:col>10</xdr:col>
      <xdr:colOff>289560</xdr:colOff>
      <xdr:row>11</xdr:row>
      <xdr:rowOff>83820</xdr:rowOff>
    </xdr:to>
    <xdr:grpSp>
      <xdr:nvGrpSpPr>
        <xdr:cNvPr id="30" name="Group 29">
          <a:extLst>
            <a:ext uri="{FF2B5EF4-FFF2-40B4-BE49-F238E27FC236}">
              <a16:creationId xmlns:a16="http://schemas.microsoft.com/office/drawing/2014/main" id="{DCAD6C96-37F5-4113-2000-68DA81EC8960}"/>
            </a:ext>
          </a:extLst>
        </xdr:cNvPr>
        <xdr:cNvGrpSpPr/>
      </xdr:nvGrpSpPr>
      <xdr:grpSpPr>
        <a:xfrm>
          <a:off x="3528060" y="952500"/>
          <a:ext cx="2857500" cy="1143000"/>
          <a:chOff x="3398520" y="952500"/>
          <a:chExt cx="2857500" cy="1143000"/>
        </a:xfrm>
      </xdr:grpSpPr>
      <xdr:sp macro="" textlink="">
        <xdr:nvSpPr>
          <xdr:cNvPr id="4" name="Rectangle: Rounded Corners 3">
            <a:extLst>
              <a:ext uri="{FF2B5EF4-FFF2-40B4-BE49-F238E27FC236}">
                <a16:creationId xmlns:a16="http://schemas.microsoft.com/office/drawing/2014/main" id="{83CEE0B7-7882-4E31-830A-B910F694F79D}"/>
              </a:ext>
            </a:extLst>
          </xdr:cNvPr>
          <xdr:cNvSpPr/>
        </xdr:nvSpPr>
        <xdr:spPr>
          <a:xfrm>
            <a:off x="3467100" y="975360"/>
            <a:ext cx="2773680" cy="1104900"/>
          </a:xfrm>
          <a:prstGeom prst="roundRect">
            <a:avLst>
              <a:gd name="adj" fmla="val 10173"/>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8" name="TextBox 17">
            <a:extLst>
              <a:ext uri="{FF2B5EF4-FFF2-40B4-BE49-F238E27FC236}">
                <a16:creationId xmlns:a16="http://schemas.microsoft.com/office/drawing/2014/main" id="{FB3A0D8D-A5F2-4E6A-AFC4-1C778E7319E6}"/>
              </a:ext>
            </a:extLst>
          </xdr:cNvPr>
          <xdr:cNvSpPr txBox="1"/>
        </xdr:nvSpPr>
        <xdr:spPr>
          <a:xfrm>
            <a:off x="3398520" y="1074420"/>
            <a:ext cx="162306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baseline="0">
                <a:solidFill>
                  <a:schemeClr val="bg1">
                    <a:lumMod val="75000"/>
                  </a:schemeClr>
                </a:solidFill>
              </a:rPr>
              <a:t>Serious Casuality </a:t>
            </a:r>
            <a:endParaRPr lang="en-US" sz="1400" b="1" i="1">
              <a:solidFill>
                <a:schemeClr val="bg1">
                  <a:lumMod val="75000"/>
                </a:schemeClr>
              </a:solidFill>
            </a:endParaRPr>
          </a:p>
        </xdr:txBody>
      </xdr:sp>
      <xdr:sp macro="" textlink="KPI!$C$9">
        <xdr:nvSpPr>
          <xdr:cNvPr id="21" name="TextBox 20">
            <a:extLst>
              <a:ext uri="{FF2B5EF4-FFF2-40B4-BE49-F238E27FC236}">
                <a16:creationId xmlns:a16="http://schemas.microsoft.com/office/drawing/2014/main" id="{235A108E-9F91-484A-8C52-9B0E1ACF7C51}"/>
              </a:ext>
            </a:extLst>
          </xdr:cNvPr>
          <xdr:cNvSpPr txBox="1"/>
        </xdr:nvSpPr>
        <xdr:spPr>
          <a:xfrm>
            <a:off x="3444240" y="1463040"/>
            <a:ext cx="131064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4A920ED-46D1-4D33-A514-F3FF8C5B44C1}" type="TxLink">
              <a:rPr lang="en-US" sz="2800" b="1" i="0" u="none" strike="noStrike">
                <a:solidFill>
                  <a:schemeClr val="bg1"/>
                </a:solidFill>
                <a:latin typeface="Calibri"/>
                <a:ea typeface="Calibri"/>
                <a:cs typeface="Calibri"/>
              </a:rPr>
              <a:pPr algn="ctr"/>
              <a:t>59312</a:t>
            </a:fld>
            <a:endParaRPr lang="en-US" sz="6000" b="1" i="1">
              <a:solidFill>
                <a:schemeClr val="bg1"/>
              </a:solidFill>
            </a:endParaRPr>
          </a:p>
        </xdr:txBody>
      </xdr:sp>
      <xdr:graphicFrame macro="">
        <xdr:nvGraphicFramePr>
          <xdr:cNvPr id="24" name="Chart 23">
            <a:extLst>
              <a:ext uri="{FF2B5EF4-FFF2-40B4-BE49-F238E27FC236}">
                <a16:creationId xmlns:a16="http://schemas.microsoft.com/office/drawing/2014/main" id="{D42CB625-17C9-46DE-9DBE-254A97C320AD}"/>
              </a:ext>
            </a:extLst>
          </xdr:cNvPr>
          <xdr:cNvGraphicFramePr>
            <a:graphicFrameLocks/>
          </xdr:cNvGraphicFramePr>
        </xdr:nvGraphicFramePr>
        <xdr:xfrm>
          <a:off x="4846320" y="952500"/>
          <a:ext cx="1409700" cy="1143000"/>
        </xdr:xfrm>
        <a:graphic>
          <a:graphicData uri="http://schemas.openxmlformats.org/drawingml/2006/chart">
            <c:chart xmlns:c="http://schemas.openxmlformats.org/drawingml/2006/chart" xmlns:r="http://schemas.openxmlformats.org/officeDocument/2006/relationships" r:id="rId3"/>
          </a:graphicData>
        </a:graphic>
      </xdr:graphicFrame>
      <xdr:sp macro="" textlink="KPI!D19">
        <xdr:nvSpPr>
          <xdr:cNvPr id="28" name="TextBox 27">
            <a:extLst>
              <a:ext uri="{FF2B5EF4-FFF2-40B4-BE49-F238E27FC236}">
                <a16:creationId xmlns:a16="http://schemas.microsoft.com/office/drawing/2014/main" id="{FDB0D690-9467-4E20-B590-BF013CC2DA55}"/>
              </a:ext>
            </a:extLst>
          </xdr:cNvPr>
          <xdr:cNvSpPr txBox="1"/>
        </xdr:nvSpPr>
        <xdr:spPr>
          <a:xfrm>
            <a:off x="5311140" y="1371600"/>
            <a:ext cx="60960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8F94D72-6C3D-48D3-9604-C0F9EC5531EF}" type="TxLink">
              <a:rPr lang="en-US" sz="1200" b="1" i="0" u="none" strike="noStrike">
                <a:solidFill>
                  <a:schemeClr val="bg1"/>
                </a:solidFill>
                <a:latin typeface="Calibri"/>
                <a:ea typeface="Calibri"/>
                <a:cs typeface="Calibri"/>
              </a:rPr>
              <a:pPr algn="ctr"/>
              <a:t>14.2%</a:t>
            </a:fld>
            <a:endParaRPr lang="en-US" sz="7200" b="1" i="1">
              <a:solidFill>
                <a:schemeClr val="bg1"/>
              </a:solidFill>
            </a:endParaRPr>
          </a:p>
        </xdr:txBody>
      </xdr:sp>
    </xdr:grpSp>
    <xdr:clientData/>
  </xdr:twoCellAnchor>
  <xdr:twoCellAnchor>
    <xdr:from>
      <xdr:col>16</xdr:col>
      <xdr:colOff>289560</xdr:colOff>
      <xdr:row>5</xdr:row>
      <xdr:rowOff>57150</xdr:rowOff>
    </xdr:from>
    <xdr:to>
      <xdr:col>21</xdr:col>
      <xdr:colOff>38100</xdr:colOff>
      <xdr:row>11</xdr:row>
      <xdr:rowOff>64770</xdr:rowOff>
    </xdr:to>
    <xdr:grpSp>
      <xdr:nvGrpSpPr>
        <xdr:cNvPr id="36" name="Group 35">
          <a:extLst>
            <a:ext uri="{FF2B5EF4-FFF2-40B4-BE49-F238E27FC236}">
              <a16:creationId xmlns:a16="http://schemas.microsoft.com/office/drawing/2014/main" id="{2AF1E821-741B-582E-57AE-A862519DE355}"/>
            </a:ext>
          </a:extLst>
        </xdr:cNvPr>
        <xdr:cNvGrpSpPr/>
      </xdr:nvGrpSpPr>
      <xdr:grpSpPr>
        <a:xfrm>
          <a:off x="10043160" y="971550"/>
          <a:ext cx="2796540" cy="1104900"/>
          <a:chOff x="9928860" y="1021080"/>
          <a:chExt cx="2796540" cy="1104900"/>
        </a:xfrm>
      </xdr:grpSpPr>
      <xdr:sp macro="" textlink="">
        <xdr:nvSpPr>
          <xdr:cNvPr id="6" name="Rectangle: Rounded Corners 5">
            <a:extLst>
              <a:ext uri="{FF2B5EF4-FFF2-40B4-BE49-F238E27FC236}">
                <a16:creationId xmlns:a16="http://schemas.microsoft.com/office/drawing/2014/main" id="{994582C4-FAFD-4890-9189-D2E308E7335F}"/>
              </a:ext>
            </a:extLst>
          </xdr:cNvPr>
          <xdr:cNvSpPr/>
        </xdr:nvSpPr>
        <xdr:spPr>
          <a:xfrm>
            <a:off x="9928860" y="1021080"/>
            <a:ext cx="2796540" cy="1104900"/>
          </a:xfrm>
          <a:prstGeom prst="roundRect">
            <a:avLst>
              <a:gd name="adj" fmla="val 10173"/>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32" name="TextBox 31">
            <a:extLst>
              <a:ext uri="{FF2B5EF4-FFF2-40B4-BE49-F238E27FC236}">
                <a16:creationId xmlns:a16="http://schemas.microsoft.com/office/drawing/2014/main" id="{3CD9FC13-B0C1-4ABB-B138-AD3B154E67D7}"/>
              </a:ext>
            </a:extLst>
          </xdr:cNvPr>
          <xdr:cNvSpPr txBox="1"/>
        </xdr:nvSpPr>
        <xdr:spPr>
          <a:xfrm>
            <a:off x="9944100" y="1104900"/>
            <a:ext cx="159258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baseline="0">
                <a:solidFill>
                  <a:schemeClr val="bg1">
                    <a:lumMod val="75000"/>
                  </a:schemeClr>
                </a:solidFill>
              </a:rPr>
              <a:t>Casualities by Cars</a:t>
            </a:r>
            <a:endParaRPr lang="en-US" sz="1400" b="1" i="1">
              <a:solidFill>
                <a:schemeClr val="bg1">
                  <a:lumMod val="75000"/>
                </a:schemeClr>
              </a:solidFill>
            </a:endParaRPr>
          </a:p>
        </xdr:txBody>
      </xdr:sp>
      <xdr:sp macro="" textlink="KPI!N6">
        <xdr:nvSpPr>
          <xdr:cNvPr id="33" name="TextBox 32">
            <a:extLst>
              <a:ext uri="{FF2B5EF4-FFF2-40B4-BE49-F238E27FC236}">
                <a16:creationId xmlns:a16="http://schemas.microsoft.com/office/drawing/2014/main" id="{617E5D9C-2B82-441C-80CC-E88B18899A96}"/>
              </a:ext>
            </a:extLst>
          </xdr:cNvPr>
          <xdr:cNvSpPr txBox="1"/>
        </xdr:nvSpPr>
        <xdr:spPr>
          <a:xfrm>
            <a:off x="9974580" y="1501140"/>
            <a:ext cx="143256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93C76A8-38E9-4904-87A7-7E5843FE2316}" type="TxLink">
              <a:rPr lang="en-US" sz="2800" b="1" i="0" u="none" strike="noStrike">
                <a:solidFill>
                  <a:schemeClr val="bg1"/>
                </a:solidFill>
                <a:latin typeface="Calibri"/>
                <a:ea typeface="Calibri"/>
                <a:cs typeface="Calibri"/>
              </a:rPr>
              <a:pPr marL="0" indent="0" algn="ctr"/>
              <a:t>333485</a:t>
            </a:fld>
            <a:endParaRPr lang="en-US" sz="2800" b="1" i="0" u="none" strike="noStrike">
              <a:solidFill>
                <a:schemeClr val="bg1"/>
              </a:solidFill>
              <a:latin typeface="Calibri"/>
              <a:ea typeface="Calibri"/>
              <a:cs typeface="Calibri"/>
            </a:endParaRPr>
          </a:p>
        </xdr:txBody>
      </xdr:sp>
      <xdr:graphicFrame macro="">
        <xdr:nvGraphicFramePr>
          <xdr:cNvPr id="34" name="Chart 33">
            <a:extLst>
              <a:ext uri="{FF2B5EF4-FFF2-40B4-BE49-F238E27FC236}">
                <a16:creationId xmlns:a16="http://schemas.microsoft.com/office/drawing/2014/main" id="{7635A5A5-12A7-45C2-BB6B-05F5EF44941F}"/>
              </a:ext>
            </a:extLst>
          </xdr:cNvPr>
          <xdr:cNvGraphicFramePr>
            <a:graphicFrameLocks/>
          </xdr:cNvGraphicFramePr>
        </xdr:nvGraphicFramePr>
        <xdr:xfrm>
          <a:off x="11338560" y="1028700"/>
          <a:ext cx="1341120" cy="1074420"/>
        </xdr:xfrm>
        <a:graphic>
          <a:graphicData uri="http://schemas.openxmlformats.org/drawingml/2006/chart">
            <c:chart xmlns:c="http://schemas.openxmlformats.org/drawingml/2006/chart" xmlns:r="http://schemas.openxmlformats.org/officeDocument/2006/relationships" r:id="rId4"/>
          </a:graphicData>
        </a:graphic>
      </xdr:graphicFrame>
      <xdr:sp macro="" textlink="KPI!O6">
        <xdr:nvSpPr>
          <xdr:cNvPr id="35" name="TextBox 34">
            <a:extLst>
              <a:ext uri="{FF2B5EF4-FFF2-40B4-BE49-F238E27FC236}">
                <a16:creationId xmlns:a16="http://schemas.microsoft.com/office/drawing/2014/main" id="{194E4FEB-5792-40F4-ACD6-185BA7990FB6}"/>
              </a:ext>
            </a:extLst>
          </xdr:cNvPr>
          <xdr:cNvSpPr txBox="1"/>
        </xdr:nvSpPr>
        <xdr:spPr>
          <a:xfrm>
            <a:off x="11696700" y="1417320"/>
            <a:ext cx="60960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4823A11-AB0A-4EC4-873B-660AC4509C92}" type="TxLink">
              <a:rPr lang="en-US" sz="1200" b="1" i="0" u="none" strike="noStrike">
                <a:solidFill>
                  <a:schemeClr val="bg1"/>
                </a:solidFill>
                <a:latin typeface="Calibri"/>
                <a:ea typeface="Calibri"/>
                <a:cs typeface="Calibri"/>
              </a:rPr>
              <a:pPr algn="ctr"/>
              <a:t>79.8%</a:t>
            </a:fld>
            <a:endParaRPr lang="en-US" sz="8000" b="1" i="1">
              <a:solidFill>
                <a:schemeClr val="bg1"/>
              </a:solidFill>
            </a:endParaRPr>
          </a:p>
        </xdr:txBody>
      </xdr:sp>
    </xdr:grpSp>
    <xdr:clientData/>
  </xdr:twoCellAnchor>
  <xdr:twoCellAnchor>
    <xdr:from>
      <xdr:col>0</xdr:col>
      <xdr:colOff>541020</xdr:colOff>
      <xdr:row>11</xdr:row>
      <xdr:rowOff>129540</xdr:rowOff>
    </xdr:from>
    <xdr:to>
      <xdr:col>4</xdr:col>
      <xdr:colOff>152400</xdr:colOff>
      <xdr:row>36</xdr:row>
      <xdr:rowOff>114300</xdr:rowOff>
    </xdr:to>
    <xdr:grpSp>
      <xdr:nvGrpSpPr>
        <xdr:cNvPr id="69" name="Group 68">
          <a:extLst>
            <a:ext uri="{FF2B5EF4-FFF2-40B4-BE49-F238E27FC236}">
              <a16:creationId xmlns:a16="http://schemas.microsoft.com/office/drawing/2014/main" id="{537DBA03-3FE8-57E0-FB69-F5E7AB0894D6}"/>
            </a:ext>
          </a:extLst>
        </xdr:cNvPr>
        <xdr:cNvGrpSpPr/>
      </xdr:nvGrpSpPr>
      <xdr:grpSpPr>
        <a:xfrm>
          <a:off x="541020" y="2141220"/>
          <a:ext cx="2049780" cy="4556760"/>
          <a:chOff x="541020" y="2141220"/>
          <a:chExt cx="2049780" cy="4556760"/>
        </a:xfrm>
      </xdr:grpSpPr>
      <xdr:sp macro="" textlink="">
        <xdr:nvSpPr>
          <xdr:cNvPr id="7" name="Rectangle: Rounded Corners 6">
            <a:extLst>
              <a:ext uri="{FF2B5EF4-FFF2-40B4-BE49-F238E27FC236}">
                <a16:creationId xmlns:a16="http://schemas.microsoft.com/office/drawing/2014/main" id="{94C2B48F-91F7-4895-9202-641CF4783A45}"/>
              </a:ext>
            </a:extLst>
          </xdr:cNvPr>
          <xdr:cNvSpPr/>
        </xdr:nvSpPr>
        <xdr:spPr>
          <a:xfrm>
            <a:off x="541020" y="2141220"/>
            <a:ext cx="2049780" cy="4556760"/>
          </a:xfrm>
          <a:prstGeom prst="roundRect">
            <a:avLst>
              <a:gd name="adj" fmla="val 5796"/>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pic>
        <xdr:nvPicPr>
          <xdr:cNvPr id="38" name="Graphic 37" descr="Car with solid fill">
            <a:extLst>
              <a:ext uri="{FF2B5EF4-FFF2-40B4-BE49-F238E27FC236}">
                <a16:creationId xmlns:a16="http://schemas.microsoft.com/office/drawing/2014/main" id="{6BAD55E7-8A05-E91F-E547-4B9216F8146A}"/>
              </a:ext>
            </a:extLst>
          </xdr:cNvPr>
          <xdr:cNvPicPr>
            <a:picLocks noChangeAspect="1"/>
          </xdr:cNvPicPr>
        </xdr:nvPicPr>
        <xdr:blipFill>
          <a:blip xmlns:r="http://schemas.openxmlformats.org/officeDocument/2006/relationships" r:embed="rId5">
            <a:duotone>
              <a:schemeClr val="accent3">
                <a:shade val="45000"/>
                <a:satMod val="135000"/>
              </a:schemeClr>
              <a:prstClr val="white"/>
            </a:duotone>
            <a:extLst>
              <a:ext uri="{96DAC541-7B7A-43D3-8B79-37D633B846F1}">
                <asvg:svgBlip xmlns:asvg="http://schemas.microsoft.com/office/drawing/2016/SVG/main" r:embed="rId6"/>
              </a:ext>
            </a:extLst>
          </a:blip>
          <a:stretch>
            <a:fillRect/>
          </a:stretch>
        </xdr:blipFill>
        <xdr:spPr>
          <a:xfrm>
            <a:off x="640080" y="2682240"/>
            <a:ext cx="800100" cy="731520"/>
          </a:xfrm>
          <a:prstGeom prst="rect">
            <a:avLst/>
          </a:prstGeom>
        </xdr:spPr>
      </xdr:pic>
      <xdr:pic>
        <xdr:nvPicPr>
          <xdr:cNvPr id="40" name="Graphic 39" descr="Bus with solid fill">
            <a:extLst>
              <a:ext uri="{FF2B5EF4-FFF2-40B4-BE49-F238E27FC236}">
                <a16:creationId xmlns:a16="http://schemas.microsoft.com/office/drawing/2014/main" id="{318B7011-D036-5AFD-85A4-0BDC00E9CA9E}"/>
              </a:ext>
            </a:extLst>
          </xdr:cNvPr>
          <xdr:cNvPicPr>
            <a:picLocks noChangeAspect="1"/>
          </xdr:cNvPicPr>
        </xdr:nvPicPr>
        <xdr:blipFill>
          <a:blip xmlns:r="http://schemas.openxmlformats.org/officeDocument/2006/relationships" r:embed="rId7">
            <a:duotone>
              <a:schemeClr val="accent6">
                <a:shade val="45000"/>
                <a:satMod val="135000"/>
              </a:schemeClr>
              <a:prstClr val="white"/>
            </a:duotone>
            <a:extLst>
              <a:ext uri="{96DAC541-7B7A-43D3-8B79-37D633B846F1}">
                <asvg:svgBlip xmlns:asvg="http://schemas.microsoft.com/office/drawing/2016/SVG/main" r:embed="rId8"/>
              </a:ext>
            </a:extLst>
          </a:blip>
          <a:stretch>
            <a:fillRect/>
          </a:stretch>
        </xdr:blipFill>
        <xdr:spPr>
          <a:xfrm>
            <a:off x="622440" y="3817620"/>
            <a:ext cx="772020" cy="670560"/>
          </a:xfrm>
          <a:prstGeom prst="rect">
            <a:avLst/>
          </a:prstGeom>
        </xdr:spPr>
      </xdr:pic>
      <xdr:pic>
        <xdr:nvPicPr>
          <xdr:cNvPr id="42" name="Graphic 41" descr="Truck with solid fill">
            <a:extLst>
              <a:ext uri="{FF2B5EF4-FFF2-40B4-BE49-F238E27FC236}">
                <a16:creationId xmlns:a16="http://schemas.microsoft.com/office/drawing/2014/main" id="{4BF5680C-8193-B45A-E2DA-E2AF20F51C37}"/>
              </a:ext>
            </a:extLst>
          </xdr:cNvPr>
          <xdr:cNvPicPr>
            <a:picLocks noChangeAspect="1"/>
          </xdr:cNvPicPr>
        </xdr:nvPicPr>
        <xdr:blipFill>
          <a:blip xmlns:r="http://schemas.openxmlformats.org/officeDocument/2006/relationships" r:embed="rId9">
            <a:duotone>
              <a:schemeClr val="accent5">
                <a:shade val="45000"/>
                <a:satMod val="135000"/>
              </a:schemeClr>
              <a:prstClr val="white"/>
            </a:duotone>
            <a:extLst>
              <a:ext uri="{96DAC541-7B7A-43D3-8B79-37D633B846F1}">
                <asvg:svgBlip xmlns:asvg="http://schemas.microsoft.com/office/drawing/2016/SVG/main" r:embed="rId10"/>
              </a:ext>
            </a:extLst>
          </a:blip>
          <a:stretch>
            <a:fillRect/>
          </a:stretch>
        </xdr:blipFill>
        <xdr:spPr>
          <a:xfrm>
            <a:off x="665760" y="3276600"/>
            <a:ext cx="690600" cy="624840"/>
          </a:xfrm>
          <a:prstGeom prst="rect">
            <a:avLst/>
          </a:prstGeom>
        </xdr:spPr>
      </xdr:pic>
      <xdr:pic>
        <xdr:nvPicPr>
          <xdr:cNvPr id="46" name="Graphic 45" descr="No sign with solid fill">
            <a:extLst>
              <a:ext uri="{FF2B5EF4-FFF2-40B4-BE49-F238E27FC236}">
                <a16:creationId xmlns:a16="http://schemas.microsoft.com/office/drawing/2014/main" id="{65FFAE07-6696-1C10-4408-1C2BC224FC14}"/>
              </a:ext>
            </a:extLst>
          </xdr:cNvPr>
          <xdr:cNvPicPr>
            <a:picLocks noChangeAspect="1"/>
          </xdr:cNvPicPr>
        </xdr:nvPicPr>
        <xdr:blipFill>
          <a:blip xmlns:r="http://schemas.openxmlformats.org/officeDocument/2006/relationships" r:embed="rId11">
            <a:duotone>
              <a:schemeClr val="accent2">
                <a:shade val="45000"/>
                <a:satMod val="135000"/>
              </a:schemeClr>
              <a:prstClr val="white"/>
            </a:duotone>
            <a:extLst>
              <a:ext uri="{96DAC541-7B7A-43D3-8B79-37D633B846F1}">
                <asvg:svgBlip xmlns:asvg="http://schemas.microsoft.com/office/drawing/2016/SVG/main" r:embed="rId12"/>
              </a:ext>
            </a:extLst>
          </a:blip>
          <a:stretch>
            <a:fillRect/>
          </a:stretch>
        </xdr:blipFill>
        <xdr:spPr>
          <a:xfrm>
            <a:off x="678180" y="5989320"/>
            <a:ext cx="571500" cy="510540"/>
          </a:xfrm>
          <a:prstGeom prst="rect">
            <a:avLst/>
          </a:prstGeom>
        </xdr:spPr>
      </xdr:pic>
      <xdr:pic>
        <xdr:nvPicPr>
          <xdr:cNvPr id="48" name="Graphic 47">
            <a:extLst>
              <a:ext uri="{FF2B5EF4-FFF2-40B4-BE49-F238E27FC236}">
                <a16:creationId xmlns:a16="http://schemas.microsoft.com/office/drawing/2014/main" id="{FCE0F9F3-7CE8-33E7-0FDB-DE1B77CCE74E}"/>
              </a:ext>
            </a:extLst>
          </xdr:cNvPr>
          <xdr:cNvPicPr>
            <a:picLocks noChangeAspect="1"/>
          </xdr:cNvPicPr>
        </xdr:nvPicPr>
        <xdr:blipFill>
          <a:blip xmlns:r="http://schemas.openxmlformats.org/officeDocument/2006/relationships" r:embed="rId13">
            <a:duotone>
              <a:schemeClr val="accent4">
                <a:shade val="45000"/>
                <a:satMod val="135000"/>
              </a:schemeClr>
              <a:prstClr val="white"/>
            </a:duotone>
            <a:extLst>
              <a:ext uri="{96DAC541-7B7A-43D3-8B79-37D633B846F1}">
                <asvg:svgBlip xmlns:asvg="http://schemas.microsoft.com/office/drawing/2016/SVG/main" r:embed="rId14"/>
              </a:ext>
              <a:ext uri="{837473B0-CC2E-450A-ABE3-18F120FF3D39}">
                <a1611:picAttrSrcUrl xmlns:a1611="http://schemas.microsoft.com/office/drawing/2016/11/main" r:id="rId15"/>
              </a:ext>
            </a:extLst>
          </a:blip>
          <a:stretch>
            <a:fillRect/>
          </a:stretch>
        </xdr:blipFill>
        <xdr:spPr>
          <a:xfrm>
            <a:off x="652342" y="5349240"/>
            <a:ext cx="711638" cy="482485"/>
          </a:xfrm>
          <a:prstGeom prst="rect">
            <a:avLst/>
          </a:prstGeom>
        </xdr:spPr>
      </xdr:pic>
      <xdr:sp macro="" textlink="KPI!J25">
        <xdr:nvSpPr>
          <xdr:cNvPr id="49" name="TextBox 48">
            <a:extLst>
              <a:ext uri="{FF2B5EF4-FFF2-40B4-BE49-F238E27FC236}">
                <a16:creationId xmlns:a16="http://schemas.microsoft.com/office/drawing/2014/main" id="{2E93DB8E-B589-4C0B-8E64-F4127C5E44A8}"/>
              </a:ext>
            </a:extLst>
          </xdr:cNvPr>
          <xdr:cNvSpPr txBox="1"/>
        </xdr:nvSpPr>
        <xdr:spPr>
          <a:xfrm>
            <a:off x="1607821" y="4678680"/>
            <a:ext cx="97536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8D7E536-143E-4EEF-94BB-FDB2B240ECB2}" type="TxLink">
              <a:rPr lang="en-US" sz="1600" b="1" i="0" u="none" strike="noStrike">
                <a:solidFill>
                  <a:schemeClr val="bg1"/>
                </a:solidFill>
                <a:latin typeface="Calibri"/>
                <a:ea typeface="Calibri"/>
                <a:cs typeface="Calibri"/>
              </a:rPr>
              <a:pPr algn="ctr"/>
              <a:t>33672</a:t>
            </a:fld>
            <a:endParaRPr lang="en-US" sz="8000" b="1" i="1">
              <a:solidFill>
                <a:schemeClr val="bg1"/>
              </a:solidFill>
            </a:endParaRPr>
          </a:p>
        </xdr:txBody>
      </xdr:sp>
      <xdr:sp macro="" textlink="KPI!J27">
        <xdr:nvSpPr>
          <xdr:cNvPr id="50" name="TextBox 49">
            <a:extLst>
              <a:ext uri="{FF2B5EF4-FFF2-40B4-BE49-F238E27FC236}">
                <a16:creationId xmlns:a16="http://schemas.microsoft.com/office/drawing/2014/main" id="{0AEE5F4F-962F-4D70-8F6A-A8921DC599E3}"/>
              </a:ext>
            </a:extLst>
          </xdr:cNvPr>
          <xdr:cNvSpPr txBox="1"/>
        </xdr:nvSpPr>
        <xdr:spPr>
          <a:xfrm>
            <a:off x="1569719" y="5417820"/>
            <a:ext cx="982981"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DF54DDD-DBB9-4CB0-B65F-0544B618D1B0}" type="TxLink">
              <a:rPr lang="en-US" sz="1600" b="1" i="0" u="none" strike="noStrike">
                <a:solidFill>
                  <a:srgbClr val="FFC000"/>
                </a:solidFill>
                <a:latin typeface="Calibri"/>
                <a:ea typeface="Calibri"/>
                <a:cs typeface="Calibri"/>
              </a:rPr>
              <a:pPr algn="ctr"/>
              <a:t>1032</a:t>
            </a:fld>
            <a:endParaRPr lang="en-US" sz="8000" b="1" i="1">
              <a:solidFill>
                <a:srgbClr val="FFC000"/>
              </a:solidFill>
            </a:endParaRPr>
          </a:p>
        </xdr:txBody>
      </xdr:sp>
      <xdr:sp macro="" textlink="KPI!J26">
        <xdr:nvSpPr>
          <xdr:cNvPr id="51" name="TextBox 50">
            <a:extLst>
              <a:ext uri="{FF2B5EF4-FFF2-40B4-BE49-F238E27FC236}">
                <a16:creationId xmlns:a16="http://schemas.microsoft.com/office/drawing/2014/main" id="{1E3FB2C0-4312-4EBB-8605-3730972A9BFB}"/>
              </a:ext>
            </a:extLst>
          </xdr:cNvPr>
          <xdr:cNvSpPr txBox="1"/>
        </xdr:nvSpPr>
        <xdr:spPr>
          <a:xfrm>
            <a:off x="1524001" y="6073140"/>
            <a:ext cx="105156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484196F-D0AF-4A11-80A0-E26ACA75139F}" type="TxLink">
              <a:rPr lang="en-US" sz="1600" b="1" i="0" u="none" strike="noStrike">
                <a:solidFill>
                  <a:schemeClr val="accent2"/>
                </a:solidFill>
                <a:latin typeface="Calibri"/>
                <a:ea typeface="Calibri"/>
                <a:cs typeface="Calibri"/>
              </a:rPr>
              <a:pPr algn="ctr"/>
              <a:t>3424</a:t>
            </a:fld>
            <a:endParaRPr lang="en-US" sz="8000" b="1" i="1">
              <a:solidFill>
                <a:schemeClr val="accent2"/>
              </a:solidFill>
            </a:endParaRPr>
          </a:p>
        </xdr:txBody>
      </xdr:sp>
      <xdr:sp macro="" textlink="KPI!J22">
        <xdr:nvSpPr>
          <xdr:cNvPr id="52" name="TextBox 51">
            <a:extLst>
              <a:ext uri="{FF2B5EF4-FFF2-40B4-BE49-F238E27FC236}">
                <a16:creationId xmlns:a16="http://schemas.microsoft.com/office/drawing/2014/main" id="{AD04F3FA-4A87-4205-84DC-D33DE20AEC4B}"/>
              </a:ext>
            </a:extLst>
          </xdr:cNvPr>
          <xdr:cNvSpPr txBox="1"/>
        </xdr:nvSpPr>
        <xdr:spPr>
          <a:xfrm>
            <a:off x="1478280" y="2834640"/>
            <a:ext cx="104394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43FEA9A-572E-4E4D-940B-875774973955}" type="TxLink">
              <a:rPr lang="en-US" sz="1600" b="1" i="0" u="none" strike="noStrike">
                <a:solidFill>
                  <a:schemeClr val="bg2">
                    <a:lumMod val="75000"/>
                  </a:schemeClr>
                </a:solidFill>
                <a:latin typeface="Calibri"/>
                <a:ea typeface="Calibri"/>
                <a:cs typeface="Calibri"/>
              </a:rPr>
              <a:pPr algn="ctr"/>
              <a:t>333485</a:t>
            </a:fld>
            <a:endParaRPr lang="en-US" sz="8000" b="1" i="1">
              <a:solidFill>
                <a:schemeClr val="bg2">
                  <a:lumMod val="75000"/>
                </a:schemeClr>
              </a:solidFill>
            </a:endParaRPr>
          </a:p>
        </xdr:txBody>
      </xdr:sp>
      <xdr:sp macro="" textlink="KPI!J24">
        <xdr:nvSpPr>
          <xdr:cNvPr id="53" name="TextBox 52">
            <a:extLst>
              <a:ext uri="{FF2B5EF4-FFF2-40B4-BE49-F238E27FC236}">
                <a16:creationId xmlns:a16="http://schemas.microsoft.com/office/drawing/2014/main" id="{E5F42431-7D49-440A-AAD9-C94ED2479F1C}"/>
              </a:ext>
            </a:extLst>
          </xdr:cNvPr>
          <xdr:cNvSpPr txBox="1"/>
        </xdr:nvSpPr>
        <xdr:spPr>
          <a:xfrm>
            <a:off x="1508761" y="3451860"/>
            <a:ext cx="1021079"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534DEE0-379B-4F3C-9122-D84F01029A1F}" type="TxLink">
              <a:rPr lang="en-US" sz="1600" b="1" i="0" u="none" strike="noStrike">
                <a:solidFill>
                  <a:srgbClr val="00B0F0"/>
                </a:solidFill>
                <a:latin typeface="Calibri"/>
                <a:ea typeface="Calibri"/>
                <a:cs typeface="Calibri"/>
              </a:rPr>
              <a:pPr algn="ctr"/>
              <a:t>33472</a:t>
            </a:fld>
            <a:endParaRPr lang="en-US" sz="8000" b="1" i="1">
              <a:solidFill>
                <a:srgbClr val="00B0F0"/>
              </a:solidFill>
            </a:endParaRPr>
          </a:p>
        </xdr:txBody>
      </xdr:sp>
      <xdr:sp macro="" textlink="KPI!J23">
        <xdr:nvSpPr>
          <xdr:cNvPr id="54" name="TextBox 53">
            <a:extLst>
              <a:ext uri="{FF2B5EF4-FFF2-40B4-BE49-F238E27FC236}">
                <a16:creationId xmlns:a16="http://schemas.microsoft.com/office/drawing/2014/main" id="{EFC504FD-D7F5-4ED0-A11F-CFFA9855DCE4}"/>
              </a:ext>
            </a:extLst>
          </xdr:cNvPr>
          <xdr:cNvSpPr txBox="1"/>
        </xdr:nvSpPr>
        <xdr:spPr>
          <a:xfrm>
            <a:off x="1478280" y="4023360"/>
            <a:ext cx="108204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7E05814-CB32-4F77-B0C2-497C2CB65A19}" type="TxLink">
              <a:rPr lang="en-US" sz="1600" b="1" i="0" u="none" strike="noStrike">
                <a:solidFill>
                  <a:schemeClr val="accent6"/>
                </a:solidFill>
                <a:latin typeface="Calibri"/>
                <a:ea typeface="Calibri"/>
                <a:cs typeface="Calibri"/>
              </a:rPr>
              <a:pPr algn="ctr"/>
              <a:t>12798</a:t>
            </a:fld>
            <a:endParaRPr lang="en-US" sz="8000" b="1" i="1">
              <a:solidFill>
                <a:schemeClr val="accent6"/>
              </a:solidFill>
            </a:endParaRPr>
          </a:p>
        </xdr:txBody>
      </xdr:sp>
      <xdr:pic>
        <xdr:nvPicPr>
          <xdr:cNvPr id="56" name="Picture 55">
            <a:extLst>
              <a:ext uri="{FF2B5EF4-FFF2-40B4-BE49-F238E27FC236}">
                <a16:creationId xmlns:a16="http://schemas.microsoft.com/office/drawing/2014/main" id="{835BB7FE-0D40-8F06-2A84-97B1C7829086}"/>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837473B0-CC2E-450A-ABE3-18F120FF3D39}">
                <a1611:picAttrSrcUrl xmlns:a1611="http://schemas.microsoft.com/office/drawing/2016/11/main" r:id="rId17"/>
              </a:ext>
            </a:extLst>
          </a:blip>
          <a:stretch>
            <a:fillRect/>
          </a:stretch>
        </xdr:blipFill>
        <xdr:spPr>
          <a:xfrm>
            <a:off x="678180" y="4594860"/>
            <a:ext cx="609601" cy="533401"/>
          </a:xfrm>
          <a:prstGeom prst="rect">
            <a:avLst/>
          </a:prstGeom>
        </xdr:spPr>
      </xdr:pic>
      <xdr:sp macro="" textlink="">
        <xdr:nvSpPr>
          <xdr:cNvPr id="61" name="TextBox 60">
            <a:extLst>
              <a:ext uri="{FF2B5EF4-FFF2-40B4-BE49-F238E27FC236}">
                <a16:creationId xmlns:a16="http://schemas.microsoft.com/office/drawing/2014/main" id="{B20ED1F2-AC26-474F-9BC9-71AB333C4063}"/>
              </a:ext>
            </a:extLst>
          </xdr:cNvPr>
          <xdr:cNvSpPr txBox="1"/>
        </xdr:nvSpPr>
        <xdr:spPr>
          <a:xfrm>
            <a:off x="541020" y="2141220"/>
            <a:ext cx="2034540" cy="5791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baseline="0">
                <a:solidFill>
                  <a:schemeClr val="bg1">
                    <a:lumMod val="75000"/>
                  </a:schemeClr>
                </a:solidFill>
              </a:rPr>
              <a:t>Total Casualities by Vehical Types</a:t>
            </a:r>
            <a:endParaRPr lang="en-US" sz="1400" b="1" i="1">
              <a:solidFill>
                <a:schemeClr val="bg1">
                  <a:lumMod val="75000"/>
                </a:schemeClr>
              </a:solidFill>
            </a:endParaRPr>
          </a:p>
        </xdr:txBody>
      </xdr:sp>
    </xdr:grpSp>
    <xdr:clientData/>
  </xdr:twoCellAnchor>
  <xdr:twoCellAnchor>
    <xdr:from>
      <xdr:col>4</xdr:col>
      <xdr:colOff>251460</xdr:colOff>
      <xdr:row>11</xdr:row>
      <xdr:rowOff>137160</xdr:rowOff>
    </xdr:from>
    <xdr:to>
      <xdr:col>12</xdr:col>
      <xdr:colOff>236220</xdr:colOff>
      <xdr:row>25</xdr:row>
      <xdr:rowOff>30480</xdr:rowOff>
    </xdr:to>
    <xdr:grpSp>
      <xdr:nvGrpSpPr>
        <xdr:cNvPr id="72" name="Group 71">
          <a:extLst>
            <a:ext uri="{FF2B5EF4-FFF2-40B4-BE49-F238E27FC236}">
              <a16:creationId xmlns:a16="http://schemas.microsoft.com/office/drawing/2014/main" id="{8A867E8A-0ECA-BD8D-0F69-F94E0DFF4BEF}"/>
            </a:ext>
          </a:extLst>
        </xdr:cNvPr>
        <xdr:cNvGrpSpPr/>
      </xdr:nvGrpSpPr>
      <xdr:grpSpPr>
        <a:xfrm>
          <a:off x="2689860" y="2148840"/>
          <a:ext cx="4861560" cy="2453640"/>
          <a:chOff x="2689860" y="2148840"/>
          <a:chExt cx="4968240" cy="2453640"/>
        </a:xfrm>
      </xdr:grpSpPr>
      <xdr:sp macro="" textlink="">
        <xdr:nvSpPr>
          <xdr:cNvPr id="8" name="Rectangle: Rounded Corners 7">
            <a:extLst>
              <a:ext uri="{FF2B5EF4-FFF2-40B4-BE49-F238E27FC236}">
                <a16:creationId xmlns:a16="http://schemas.microsoft.com/office/drawing/2014/main" id="{835184F2-977B-4DF9-8D78-C8298AF3EE8B}"/>
              </a:ext>
            </a:extLst>
          </xdr:cNvPr>
          <xdr:cNvSpPr/>
        </xdr:nvSpPr>
        <xdr:spPr>
          <a:xfrm>
            <a:off x="2689860" y="2148840"/>
            <a:ext cx="4968240" cy="2453640"/>
          </a:xfrm>
          <a:prstGeom prst="roundRect">
            <a:avLst>
              <a:gd name="adj" fmla="val 3651"/>
            </a:avLst>
          </a:prstGeom>
          <a:solidFill>
            <a:srgbClr val="303B4A"/>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70" name="Chart 69">
            <a:extLst>
              <a:ext uri="{FF2B5EF4-FFF2-40B4-BE49-F238E27FC236}">
                <a16:creationId xmlns:a16="http://schemas.microsoft.com/office/drawing/2014/main" id="{847DFBCD-F5FC-4360-9D78-1CB5D80FCAE8}"/>
              </a:ext>
            </a:extLst>
          </xdr:cNvPr>
          <xdr:cNvGraphicFramePr>
            <a:graphicFrameLocks/>
          </xdr:cNvGraphicFramePr>
        </xdr:nvGraphicFramePr>
        <xdr:xfrm>
          <a:off x="2811780" y="2446020"/>
          <a:ext cx="4831080" cy="2125980"/>
        </xdr:xfrm>
        <a:graphic>
          <a:graphicData uri="http://schemas.openxmlformats.org/drawingml/2006/chart">
            <c:chart xmlns:c="http://schemas.openxmlformats.org/drawingml/2006/chart" xmlns:r="http://schemas.openxmlformats.org/officeDocument/2006/relationships" r:id="rId18"/>
          </a:graphicData>
        </a:graphic>
      </xdr:graphicFrame>
      <xdr:sp macro="" textlink="">
        <xdr:nvSpPr>
          <xdr:cNvPr id="71" name="TextBox 70">
            <a:extLst>
              <a:ext uri="{FF2B5EF4-FFF2-40B4-BE49-F238E27FC236}">
                <a16:creationId xmlns:a16="http://schemas.microsoft.com/office/drawing/2014/main" id="{6183396E-8631-4A09-B9A6-D79E3FEC204C}"/>
              </a:ext>
            </a:extLst>
          </xdr:cNvPr>
          <xdr:cNvSpPr txBox="1"/>
        </xdr:nvSpPr>
        <xdr:spPr>
          <a:xfrm>
            <a:off x="2727960" y="2148840"/>
            <a:ext cx="3779520" cy="388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baseline="0">
                <a:solidFill>
                  <a:schemeClr val="bg1">
                    <a:lumMod val="75000"/>
                  </a:schemeClr>
                </a:solidFill>
              </a:rPr>
              <a:t>CY Casualities vs PY Casualities Monthly Trend </a:t>
            </a:r>
            <a:endParaRPr lang="en-US" sz="1400" b="1" i="1">
              <a:solidFill>
                <a:schemeClr val="bg1">
                  <a:lumMod val="75000"/>
                </a:schemeClr>
              </a:solidFill>
            </a:endParaRPr>
          </a:p>
        </xdr:txBody>
      </xdr:sp>
    </xdr:grpSp>
    <xdr:clientData/>
  </xdr:twoCellAnchor>
  <xdr:twoCellAnchor>
    <xdr:from>
      <xdr:col>12</xdr:col>
      <xdr:colOff>297180</xdr:colOff>
      <xdr:row>11</xdr:row>
      <xdr:rowOff>137160</xdr:rowOff>
    </xdr:from>
    <xdr:to>
      <xdr:col>17</xdr:col>
      <xdr:colOff>220980</xdr:colOff>
      <xdr:row>25</xdr:row>
      <xdr:rowOff>30480</xdr:rowOff>
    </xdr:to>
    <xdr:grpSp>
      <xdr:nvGrpSpPr>
        <xdr:cNvPr id="41" name="Group 40">
          <a:extLst>
            <a:ext uri="{FF2B5EF4-FFF2-40B4-BE49-F238E27FC236}">
              <a16:creationId xmlns:a16="http://schemas.microsoft.com/office/drawing/2014/main" id="{10915F5C-A21F-CE62-1B7F-18FE13004E64}"/>
            </a:ext>
          </a:extLst>
        </xdr:cNvPr>
        <xdr:cNvGrpSpPr/>
      </xdr:nvGrpSpPr>
      <xdr:grpSpPr>
        <a:xfrm>
          <a:off x="7612380" y="2148840"/>
          <a:ext cx="2971800" cy="2453640"/>
          <a:chOff x="7726680" y="2148840"/>
          <a:chExt cx="2971800" cy="2453640"/>
        </a:xfrm>
      </xdr:grpSpPr>
      <xdr:sp macro="" textlink="">
        <xdr:nvSpPr>
          <xdr:cNvPr id="11" name="Rectangle: Rounded Corners 10">
            <a:extLst>
              <a:ext uri="{FF2B5EF4-FFF2-40B4-BE49-F238E27FC236}">
                <a16:creationId xmlns:a16="http://schemas.microsoft.com/office/drawing/2014/main" id="{174B210B-05F1-431B-9A31-5C69562AD839}"/>
              </a:ext>
            </a:extLst>
          </xdr:cNvPr>
          <xdr:cNvSpPr/>
        </xdr:nvSpPr>
        <xdr:spPr>
          <a:xfrm>
            <a:off x="7726680" y="2148840"/>
            <a:ext cx="2971800" cy="2453640"/>
          </a:xfrm>
          <a:prstGeom prst="roundRect">
            <a:avLst>
              <a:gd name="adj" fmla="val 3341"/>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37" name="Chart 36">
            <a:extLst>
              <a:ext uri="{FF2B5EF4-FFF2-40B4-BE49-F238E27FC236}">
                <a16:creationId xmlns:a16="http://schemas.microsoft.com/office/drawing/2014/main" id="{562DD51E-CE46-415D-964C-1ADDE65B5E9F}"/>
              </a:ext>
            </a:extLst>
          </xdr:cNvPr>
          <xdr:cNvGraphicFramePr>
            <a:graphicFrameLocks/>
          </xdr:cNvGraphicFramePr>
        </xdr:nvGraphicFramePr>
        <xdr:xfrm>
          <a:off x="7749540" y="2491740"/>
          <a:ext cx="2903220" cy="2049780"/>
        </xdr:xfrm>
        <a:graphic>
          <a:graphicData uri="http://schemas.openxmlformats.org/drawingml/2006/chart">
            <c:chart xmlns:c="http://schemas.openxmlformats.org/drawingml/2006/chart" xmlns:r="http://schemas.openxmlformats.org/officeDocument/2006/relationships" r:id="rId19"/>
          </a:graphicData>
        </a:graphic>
      </xdr:graphicFrame>
      <xdr:sp macro="" textlink="">
        <xdr:nvSpPr>
          <xdr:cNvPr id="39" name="TextBox 38">
            <a:extLst>
              <a:ext uri="{FF2B5EF4-FFF2-40B4-BE49-F238E27FC236}">
                <a16:creationId xmlns:a16="http://schemas.microsoft.com/office/drawing/2014/main" id="{6C11A63E-CAEE-48A2-85C3-45E755B42DDF}"/>
              </a:ext>
            </a:extLst>
          </xdr:cNvPr>
          <xdr:cNvSpPr txBox="1"/>
        </xdr:nvSpPr>
        <xdr:spPr>
          <a:xfrm>
            <a:off x="7749540" y="2202180"/>
            <a:ext cx="217170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a:solidFill>
                  <a:schemeClr val="bg1">
                    <a:lumMod val="75000"/>
                  </a:schemeClr>
                </a:solidFill>
              </a:rPr>
              <a:t>Casualities</a:t>
            </a:r>
            <a:r>
              <a:rPr lang="en-US" sz="1400" b="1" i="1" baseline="0">
                <a:solidFill>
                  <a:schemeClr val="bg1">
                    <a:lumMod val="75000"/>
                  </a:schemeClr>
                </a:solidFill>
              </a:rPr>
              <a:t> by Road type</a:t>
            </a:r>
            <a:endParaRPr lang="en-US" sz="1400" b="1" i="1">
              <a:solidFill>
                <a:schemeClr val="bg1">
                  <a:lumMod val="75000"/>
                </a:schemeClr>
              </a:solidFill>
            </a:endParaRPr>
          </a:p>
        </xdr:txBody>
      </xdr:sp>
    </xdr:grpSp>
    <xdr:clientData/>
  </xdr:twoCellAnchor>
  <xdr:twoCellAnchor>
    <xdr:from>
      <xdr:col>4</xdr:col>
      <xdr:colOff>251460</xdr:colOff>
      <xdr:row>27</xdr:row>
      <xdr:rowOff>0</xdr:rowOff>
    </xdr:from>
    <xdr:to>
      <xdr:col>8</xdr:col>
      <xdr:colOff>541020</xdr:colOff>
      <xdr:row>36</xdr:row>
      <xdr:rowOff>160020</xdr:rowOff>
    </xdr:to>
    <mc:AlternateContent xmlns:mc="http://schemas.openxmlformats.org/markup-compatibility/2006">
      <mc:Choice xmlns:cx1="http://schemas.microsoft.com/office/drawing/2015/9/8/chartex" Requires="cx1">
        <xdr:graphicFrame macro="">
          <xdr:nvGraphicFramePr>
            <xdr:cNvPr id="43" name="Chart 42">
              <a:extLst>
                <a:ext uri="{FF2B5EF4-FFF2-40B4-BE49-F238E27FC236}">
                  <a16:creationId xmlns:a16="http://schemas.microsoft.com/office/drawing/2014/main" id="{AB38A0C6-7F53-4E0D-98B9-588374502BE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0"/>
            </a:graphicData>
          </a:graphic>
        </xdr:graphicFrame>
      </mc:Choice>
      <mc:Fallback>
        <xdr:sp macro="" textlink="">
          <xdr:nvSpPr>
            <xdr:cNvPr id="0" name=""/>
            <xdr:cNvSpPr>
              <a:spLocks noTextEdit="1"/>
            </xdr:cNvSpPr>
          </xdr:nvSpPr>
          <xdr:spPr>
            <a:xfrm>
              <a:off x="2689860" y="4937760"/>
              <a:ext cx="2727960" cy="18059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381000</xdr:colOff>
      <xdr:row>25</xdr:row>
      <xdr:rowOff>114300</xdr:rowOff>
    </xdr:from>
    <xdr:to>
      <xdr:col>8</xdr:col>
      <xdr:colOff>320040</xdr:colOff>
      <xdr:row>27</xdr:row>
      <xdr:rowOff>83820</xdr:rowOff>
    </xdr:to>
    <xdr:sp macro="" textlink="">
      <xdr:nvSpPr>
        <xdr:cNvPr id="44" name="TextBox 43">
          <a:extLst>
            <a:ext uri="{FF2B5EF4-FFF2-40B4-BE49-F238E27FC236}">
              <a16:creationId xmlns:a16="http://schemas.microsoft.com/office/drawing/2014/main" id="{B77884DE-395B-4744-808D-299A049EF7D9}"/>
            </a:ext>
          </a:extLst>
        </xdr:cNvPr>
        <xdr:cNvSpPr txBox="1"/>
      </xdr:nvSpPr>
      <xdr:spPr>
        <a:xfrm>
          <a:off x="2819400" y="4686300"/>
          <a:ext cx="23774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a:solidFill>
                <a:schemeClr val="bg1">
                  <a:lumMod val="75000"/>
                </a:schemeClr>
              </a:solidFill>
            </a:rPr>
            <a:t>Casualities</a:t>
          </a:r>
          <a:r>
            <a:rPr lang="en-US" sz="1400" b="1" i="1" baseline="0">
              <a:solidFill>
                <a:schemeClr val="bg1">
                  <a:lumMod val="75000"/>
                </a:schemeClr>
              </a:solidFill>
            </a:rPr>
            <a:t> by Road Surface </a:t>
          </a:r>
          <a:endParaRPr lang="en-US" sz="1400" b="1" i="1">
            <a:solidFill>
              <a:schemeClr val="bg1">
                <a:lumMod val="75000"/>
              </a:schemeClr>
            </a:solidFill>
          </a:endParaRPr>
        </a:p>
      </xdr:txBody>
    </xdr:sp>
    <xdr:clientData/>
  </xdr:twoCellAnchor>
  <xdr:twoCellAnchor>
    <xdr:from>
      <xdr:col>17</xdr:col>
      <xdr:colOff>251460</xdr:colOff>
      <xdr:row>14</xdr:row>
      <xdr:rowOff>60960</xdr:rowOff>
    </xdr:from>
    <xdr:to>
      <xdr:col>21</xdr:col>
      <xdr:colOff>22860</xdr:colOff>
      <xdr:row>24</xdr:row>
      <xdr:rowOff>160020</xdr:rowOff>
    </xdr:to>
    <xdr:graphicFrame macro="">
      <xdr:nvGraphicFramePr>
        <xdr:cNvPr id="45" name="Chart 44">
          <a:extLst>
            <a:ext uri="{FF2B5EF4-FFF2-40B4-BE49-F238E27FC236}">
              <a16:creationId xmlns:a16="http://schemas.microsoft.com/office/drawing/2014/main" id="{612504A6-1836-4B7B-9D21-8E5141F014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17</xdr:col>
      <xdr:colOff>403860</xdr:colOff>
      <xdr:row>12</xdr:row>
      <xdr:rowOff>0</xdr:rowOff>
    </xdr:from>
    <xdr:to>
      <xdr:col>21</xdr:col>
      <xdr:colOff>76200</xdr:colOff>
      <xdr:row>15</xdr:row>
      <xdr:rowOff>0</xdr:rowOff>
    </xdr:to>
    <xdr:sp macro="" textlink="">
      <xdr:nvSpPr>
        <xdr:cNvPr id="47" name="TextBox 46">
          <a:extLst>
            <a:ext uri="{FF2B5EF4-FFF2-40B4-BE49-F238E27FC236}">
              <a16:creationId xmlns:a16="http://schemas.microsoft.com/office/drawing/2014/main" id="{AC11AE12-D994-4C45-9D25-05CDE1369DD5}"/>
            </a:ext>
          </a:extLst>
        </xdr:cNvPr>
        <xdr:cNvSpPr txBox="1"/>
      </xdr:nvSpPr>
      <xdr:spPr>
        <a:xfrm>
          <a:off x="10767060" y="2194560"/>
          <a:ext cx="2110740"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1" i="1">
              <a:solidFill>
                <a:schemeClr val="bg1">
                  <a:lumMod val="75000"/>
                </a:schemeClr>
              </a:solidFill>
            </a:rPr>
            <a:t>Casualities</a:t>
          </a:r>
          <a:r>
            <a:rPr lang="en-US" sz="1400" b="1" i="1" baseline="0">
              <a:solidFill>
                <a:schemeClr val="bg1">
                  <a:lumMod val="75000"/>
                </a:schemeClr>
              </a:solidFill>
            </a:rPr>
            <a:t> by Location/</a:t>
          </a:r>
        </a:p>
        <a:p>
          <a:pPr algn="l"/>
          <a:r>
            <a:rPr lang="en-US" sz="1400" b="1" i="1" baseline="0">
              <a:solidFill>
                <a:schemeClr val="bg1">
                  <a:lumMod val="75000"/>
                </a:schemeClr>
              </a:solidFill>
            </a:rPr>
            <a:t>                  Area </a:t>
          </a:r>
          <a:endParaRPr lang="en-US" sz="1400" b="1" i="1">
            <a:solidFill>
              <a:schemeClr val="bg1">
                <a:lumMod val="75000"/>
              </a:schemeClr>
            </a:solidFill>
          </a:endParaRPr>
        </a:p>
      </xdr:txBody>
    </xdr:sp>
    <xdr:clientData/>
  </xdr:twoCellAnchor>
  <xdr:twoCellAnchor>
    <xdr:from>
      <xdr:col>9</xdr:col>
      <xdr:colOff>45720</xdr:colOff>
      <xdr:row>25</xdr:row>
      <xdr:rowOff>114300</xdr:rowOff>
    </xdr:from>
    <xdr:to>
      <xdr:col>13</xdr:col>
      <xdr:colOff>350520</xdr:colOff>
      <xdr:row>36</xdr:row>
      <xdr:rowOff>152400</xdr:rowOff>
    </xdr:to>
    <xdr:grpSp>
      <xdr:nvGrpSpPr>
        <xdr:cNvPr id="62" name="Group 61">
          <a:extLst>
            <a:ext uri="{FF2B5EF4-FFF2-40B4-BE49-F238E27FC236}">
              <a16:creationId xmlns:a16="http://schemas.microsoft.com/office/drawing/2014/main" id="{BE833C59-AE23-FC30-23E5-9D2644F8A557}"/>
            </a:ext>
          </a:extLst>
        </xdr:cNvPr>
        <xdr:cNvGrpSpPr/>
      </xdr:nvGrpSpPr>
      <xdr:grpSpPr>
        <a:xfrm>
          <a:off x="5532120" y="4686300"/>
          <a:ext cx="2743200" cy="2049780"/>
          <a:chOff x="5532120" y="4686300"/>
          <a:chExt cx="2743200" cy="2049780"/>
        </a:xfrm>
      </xdr:grpSpPr>
      <xdr:sp macro="" textlink="">
        <xdr:nvSpPr>
          <xdr:cNvPr id="10" name="Rectangle: Rounded Corners 9">
            <a:extLst>
              <a:ext uri="{FF2B5EF4-FFF2-40B4-BE49-F238E27FC236}">
                <a16:creationId xmlns:a16="http://schemas.microsoft.com/office/drawing/2014/main" id="{A82C8B32-4E88-41EA-B865-19B087D08757}"/>
              </a:ext>
            </a:extLst>
          </xdr:cNvPr>
          <xdr:cNvSpPr/>
        </xdr:nvSpPr>
        <xdr:spPr>
          <a:xfrm>
            <a:off x="5532120" y="4686300"/>
            <a:ext cx="2743200" cy="2049780"/>
          </a:xfrm>
          <a:prstGeom prst="roundRect">
            <a:avLst>
              <a:gd name="adj" fmla="val 2493"/>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55" name="Chart 54">
            <a:extLst>
              <a:ext uri="{FF2B5EF4-FFF2-40B4-BE49-F238E27FC236}">
                <a16:creationId xmlns:a16="http://schemas.microsoft.com/office/drawing/2014/main" id="{A80A9997-8146-40C7-B0C6-5BB9C7106B44}"/>
              </a:ext>
            </a:extLst>
          </xdr:cNvPr>
          <xdr:cNvGraphicFramePr>
            <a:graphicFrameLocks/>
          </xdr:cNvGraphicFramePr>
        </xdr:nvGraphicFramePr>
        <xdr:xfrm>
          <a:off x="5608320" y="4945380"/>
          <a:ext cx="2514600" cy="1710690"/>
        </xdr:xfrm>
        <a:graphic>
          <a:graphicData uri="http://schemas.openxmlformats.org/drawingml/2006/chart">
            <c:chart xmlns:c="http://schemas.openxmlformats.org/drawingml/2006/chart" xmlns:r="http://schemas.openxmlformats.org/officeDocument/2006/relationships" r:id="rId22"/>
          </a:graphicData>
        </a:graphic>
      </xdr:graphicFrame>
      <xdr:sp macro="" textlink="">
        <xdr:nvSpPr>
          <xdr:cNvPr id="57" name="TextBox 56">
            <a:extLst>
              <a:ext uri="{FF2B5EF4-FFF2-40B4-BE49-F238E27FC236}">
                <a16:creationId xmlns:a16="http://schemas.microsoft.com/office/drawing/2014/main" id="{A72A8D84-E150-4E08-8B85-20865D86E2CF}"/>
              </a:ext>
            </a:extLst>
          </xdr:cNvPr>
          <xdr:cNvSpPr txBox="1"/>
        </xdr:nvSpPr>
        <xdr:spPr>
          <a:xfrm>
            <a:off x="5676900" y="4762500"/>
            <a:ext cx="23774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a:solidFill>
                  <a:schemeClr val="bg1">
                    <a:lumMod val="75000"/>
                  </a:schemeClr>
                </a:solidFill>
              </a:rPr>
              <a:t>Casualities</a:t>
            </a:r>
            <a:r>
              <a:rPr lang="en-US" sz="1400" b="1" i="1" baseline="0">
                <a:solidFill>
                  <a:schemeClr val="bg1">
                    <a:lumMod val="75000"/>
                  </a:schemeClr>
                </a:solidFill>
              </a:rPr>
              <a:t> by Light Condition </a:t>
            </a:r>
            <a:endParaRPr lang="en-US" sz="1400" b="1" i="1">
              <a:solidFill>
                <a:schemeClr val="bg1">
                  <a:lumMod val="75000"/>
                </a:schemeClr>
              </a:solidFill>
            </a:endParaRPr>
          </a:p>
        </xdr:txBody>
      </xdr:sp>
    </xdr:grpSp>
    <xdr:clientData/>
  </xdr:twoCellAnchor>
  <xdr:twoCellAnchor>
    <xdr:from>
      <xdr:col>13</xdr:col>
      <xdr:colOff>396240</xdr:colOff>
      <xdr:row>25</xdr:row>
      <xdr:rowOff>114300</xdr:rowOff>
    </xdr:from>
    <xdr:to>
      <xdr:col>21</xdr:col>
      <xdr:colOff>45720</xdr:colOff>
      <xdr:row>36</xdr:row>
      <xdr:rowOff>152400</xdr:rowOff>
    </xdr:to>
    <xdr:grpSp>
      <xdr:nvGrpSpPr>
        <xdr:cNvPr id="63" name="Group 62">
          <a:extLst>
            <a:ext uri="{FF2B5EF4-FFF2-40B4-BE49-F238E27FC236}">
              <a16:creationId xmlns:a16="http://schemas.microsoft.com/office/drawing/2014/main" id="{07AA398E-DB69-100A-39B6-3EC5BF0191E3}"/>
            </a:ext>
          </a:extLst>
        </xdr:cNvPr>
        <xdr:cNvGrpSpPr/>
      </xdr:nvGrpSpPr>
      <xdr:grpSpPr>
        <a:xfrm>
          <a:off x="8321040" y="4686300"/>
          <a:ext cx="4526280" cy="2049780"/>
          <a:chOff x="8321040" y="4686300"/>
          <a:chExt cx="4526280" cy="2049780"/>
        </a:xfrm>
      </xdr:grpSpPr>
      <xdr:sp macro="" textlink="">
        <xdr:nvSpPr>
          <xdr:cNvPr id="13" name="Rectangle: Rounded Corners 12">
            <a:extLst>
              <a:ext uri="{FF2B5EF4-FFF2-40B4-BE49-F238E27FC236}">
                <a16:creationId xmlns:a16="http://schemas.microsoft.com/office/drawing/2014/main" id="{A6AD54AB-CC6A-49EF-A4E8-8BAC0BBAE122}"/>
              </a:ext>
            </a:extLst>
          </xdr:cNvPr>
          <xdr:cNvSpPr/>
        </xdr:nvSpPr>
        <xdr:spPr>
          <a:xfrm>
            <a:off x="8321040" y="4686300"/>
            <a:ext cx="4526280" cy="2049780"/>
          </a:xfrm>
          <a:prstGeom prst="roundRect">
            <a:avLst>
              <a:gd name="adj" fmla="val 2840"/>
            </a:avLst>
          </a:prstGeom>
          <a:solidFill>
            <a:srgbClr val="303B4A"/>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58" name="TextBox 57">
            <a:extLst>
              <a:ext uri="{FF2B5EF4-FFF2-40B4-BE49-F238E27FC236}">
                <a16:creationId xmlns:a16="http://schemas.microsoft.com/office/drawing/2014/main" id="{0565E356-C60B-4C5A-8BC0-8212DD30996A}"/>
              </a:ext>
            </a:extLst>
          </xdr:cNvPr>
          <xdr:cNvSpPr txBox="1"/>
        </xdr:nvSpPr>
        <xdr:spPr>
          <a:xfrm>
            <a:off x="8374380" y="4747260"/>
            <a:ext cx="121158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1">
                <a:solidFill>
                  <a:schemeClr val="bg1">
                    <a:lumMod val="75000"/>
                  </a:schemeClr>
                </a:solidFill>
              </a:rPr>
              <a:t>Filter</a:t>
            </a:r>
            <a:r>
              <a:rPr lang="en-US" sz="1400" b="1" i="1" baseline="0">
                <a:solidFill>
                  <a:schemeClr val="bg1">
                    <a:lumMod val="75000"/>
                  </a:schemeClr>
                </a:solidFill>
              </a:rPr>
              <a:t> Panel</a:t>
            </a:r>
            <a:endParaRPr lang="en-US" sz="1400" b="1" i="1">
              <a:solidFill>
                <a:schemeClr val="bg1">
                  <a:lumMod val="75000"/>
                </a:schemeClr>
              </a:solidFill>
            </a:endParaRPr>
          </a:p>
        </xdr:txBody>
      </xdr:sp>
      <mc:AlternateContent xmlns:mc="http://schemas.openxmlformats.org/markup-compatibility/2006">
        <mc:Choice xmlns:tsle="http://schemas.microsoft.com/office/drawing/2012/timeslicer" Requires="tsle">
          <xdr:graphicFrame macro="">
            <xdr:nvGraphicFramePr>
              <xdr:cNvPr id="59" name="Accident Date">
                <a:extLst>
                  <a:ext uri="{FF2B5EF4-FFF2-40B4-BE49-F238E27FC236}">
                    <a16:creationId xmlns:a16="http://schemas.microsoft.com/office/drawing/2014/main" id="{3997F639-14D8-49FA-ABCC-99D41CF6B2AC}"/>
                  </a:ext>
                </a:extLst>
              </xdr:cNvPr>
              <xdr:cNvGraphicFramePr/>
            </xdr:nvGraphicFramePr>
            <xdr:xfrm>
              <a:off x="8374380" y="5151120"/>
              <a:ext cx="2575560" cy="1478280"/>
            </xdr:xfrm>
            <a:graphic>
              <a:graphicData uri="http://schemas.microsoft.com/office/drawing/2012/timeslicer">
                <tsle:timeslicer xmlns:tsle="http://schemas.microsoft.com/office/drawing/2012/timeslicer" name="Accident Date"/>
              </a:graphicData>
            </a:graphic>
          </xdr:graphicFrame>
        </mc:Choice>
        <mc:Fallback>
          <xdr:sp macro="" textlink="">
            <xdr:nvSpPr>
              <xdr:cNvPr id="0" name=""/>
              <xdr:cNvSpPr>
                <a:spLocks noTextEdit="1"/>
              </xdr:cNvSpPr>
            </xdr:nvSpPr>
            <xdr:spPr>
              <a:xfrm>
                <a:off x="8374380" y="5151120"/>
                <a:ext cx="2575560" cy="147828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mc:AlternateContent xmlns:mc="http://schemas.openxmlformats.org/markup-compatibility/2006">
        <mc:Choice xmlns:a14="http://schemas.microsoft.com/office/drawing/2010/main" Requires="a14">
          <xdr:graphicFrame macro="">
            <xdr:nvGraphicFramePr>
              <xdr:cNvPr id="60" name="Urban_or_Rural_Area">
                <a:extLst>
                  <a:ext uri="{FF2B5EF4-FFF2-40B4-BE49-F238E27FC236}">
                    <a16:creationId xmlns:a16="http://schemas.microsoft.com/office/drawing/2014/main" id="{06AD7E47-85BD-48BA-BD81-DA62D9E8E8F8}"/>
                  </a:ext>
                </a:extLst>
              </xdr:cNvPr>
              <xdr:cNvGraphicFramePr/>
            </xdr:nvGraphicFramePr>
            <xdr:xfrm>
              <a:off x="11064240" y="5181600"/>
              <a:ext cx="1661160" cy="1325880"/>
            </xdr:xfrm>
            <a:graphic>
              <a:graphicData uri="http://schemas.microsoft.com/office/drawing/2010/slicer">
                <sle:slicer xmlns:sle="http://schemas.microsoft.com/office/drawing/2010/slicer" name="Urban_or_Rural_Area"/>
              </a:graphicData>
            </a:graphic>
          </xdr:graphicFrame>
        </mc:Choice>
        <mc:Fallback>
          <xdr:sp macro="" textlink="">
            <xdr:nvSpPr>
              <xdr:cNvPr id="0" name=""/>
              <xdr:cNvSpPr>
                <a:spLocks noTextEdit="1"/>
              </xdr:cNvSpPr>
            </xdr:nvSpPr>
            <xdr:spPr>
              <a:xfrm>
                <a:off x="11064240" y="5181600"/>
                <a:ext cx="1661160" cy="1325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4929421296" backgroundQuery="1" createdVersion="8" refreshedVersion="8" minRefreshableVersion="3" recordCount="0" supportSubquery="1" supportAdvancedDrill="1" xr:uid="{5B4365E3-9B93-4CA5-96A1-197669483C62}">
  <cacheSource type="external" connectionId="2"/>
  <cacheFields count="6">
    <cacheField name="[Sheet1].[Month Name].[Month Name]" caption="Month Name" numFmtId="0" hierarchy="21" level="1">
      <sharedItems count="12">
        <s v="Apr"/>
        <s v="Aug"/>
        <s v="Dec"/>
        <s v="Feb"/>
        <s v="Jan"/>
        <s v="Jul"/>
        <s v="Jun"/>
        <s v="Mar"/>
        <s v="May"/>
        <s v="Nov"/>
        <s v="Oct"/>
        <s v="Sep"/>
      </sharedItems>
    </cacheField>
    <cacheField name="[Measures].[Sum of Number_of_Casualties]" caption="Sum of Number_of_Casualties" numFmtId="0" hierarchy="25" level="32767"/>
    <cacheField name="[Sheet1].[Year].[Year]" caption="Year" numFmtId="0" hierarchy="22" level="1">
      <sharedItems containsSemiMixedTypes="0" containsNonDate="0" containsString="0"/>
    </cacheField>
    <cacheField name="[Sheet1].[Road_Type].[Road_Type]" caption="Road_Type" numFmtId="0" hierarchy="15" level="1">
      <sharedItems containsBlank="1" count="6">
        <m/>
        <s v="Dual carriageway"/>
        <s v="One way street"/>
        <s v="Roundabout"/>
        <s v="Single carriageway"/>
        <s v="Slip road"/>
      </sharedItems>
    </cacheField>
    <cacheField name="[Sheet1].[Road_Surface_Conditions].[Road_Surface_Conditions]" caption="Road_Surface_Conditions" numFmtId="0" hierarchy="14" level="1">
      <sharedItems containsBlank="1" count="6">
        <m/>
        <s v="Dry"/>
        <s v="Flood over 3cm. deep"/>
        <s v="Frost or ice"/>
        <s v="Snow"/>
        <s v="Wet or damp"/>
      </sharedItems>
    </cacheField>
    <cacheField name="[Sheet1].[Urban_or_Rural_Area].[Urban_or_Rural_Area]" caption="Urban_or_Rural_Area" numFmtId="0" hierarchy="18" level="1">
      <sharedItems count="2">
        <s v="Rural"/>
        <s v="Urban"/>
      </sharedItems>
    </cacheField>
  </cacheFields>
  <cacheHierarchies count="26">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fieldsUsage count="2">
        <fieldUsage x="-1"/>
        <fieldUsage x="4"/>
      </fieldsUsage>
    </cacheHierarchy>
    <cacheHierarchy uniqueName="[Sheet1].[Road_Type]" caption="Road_Type" attribute="1" defaultMemberUniqueName="[Sheet1].[Road_Type].[All]" allUniqueName="[Sheet1].[Road_Type].[All]" dimensionUniqueName="[Sheet1]" displayFolder="" count="2" memberValueDatatype="130" unbalanced="0">
      <fieldsUsage count="2">
        <fieldUsage x="-1"/>
        <fieldUsage x="3"/>
      </fieldsUsage>
    </cacheHierarchy>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5"/>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0"/>
      </fieldsUsage>
    </cacheHierarchy>
    <cacheHierarchy uniqueName="[Sheet1].[Year]" caption="Year" attribute="1" defaultMemberUniqueName="[Sheet1].[Year].[All]" allUniqueName="[Sheet1].[Year].[All]" dimensionUniqueName="[Sheet1]" displayFolder="" count="2" memberValueDatatype="20" unbalanced="0">
      <fieldsUsage count="2">
        <fieldUsage x="-1"/>
        <fieldUsage x="2"/>
      </fieldsUsage>
    </cacheHierarchy>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49807754632" backgroundQuery="1" createdVersion="3" refreshedVersion="8" minRefreshableVersion="3" recordCount="0" supportSubquery="1" supportAdvancedDrill="1" xr:uid="{9EFE7F4B-B8D8-4F2C-AA1D-0C482E6B6929}">
  <cacheSource type="external" connectionId="2">
    <extLst>
      <ext xmlns:x14="http://schemas.microsoft.com/office/spreadsheetml/2009/9/main" uri="{F057638F-6D5F-4e77-A914-E7F072B9BCA8}">
        <x14:sourceConnection name="ThisWorkbookDataModel"/>
      </ext>
    </extLst>
  </cacheSource>
  <cacheFields count="0"/>
  <cacheHierarchies count="26">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Month Name]" caption="Month Name" attribute="1" defaultMemberUniqueName="[Sheet1].[Month Name].[All]" allUniqueName="[Sheet1].[Month Name].[All]" dimensionUniqueName="[Sheet1]" displayFolder="" count="0" memberValueDatatype="130" unbalanced="0"/>
    <cacheHierarchy uniqueName="[Sheet1].[Year]" caption="Year" attribute="1" defaultMemberUniqueName="[Sheet1].[Year].[All]" allUniqueName="[Sheet1].[Year].[All]" dimensionUniqueName="[Sheet1]" displayFolder="" count="0" memberValueDatatype="2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361859446"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47165393519" backgroundQuery="1" createdVersion="3" refreshedVersion="8" minRefreshableVersion="3" recordCount="0" supportSubquery="1" supportAdvancedDrill="1" xr:uid="{DBE90B39-A0A8-4D5E-8994-16215473B40E}">
  <cacheSource type="external" connectionId="2">
    <extLst>
      <ext xmlns:x14="http://schemas.microsoft.com/office/spreadsheetml/2009/9/main" uri="{F057638F-6D5F-4e77-A914-E7F072B9BCA8}">
        <x14:sourceConnection name="ThisWorkbookDataModel"/>
      </ext>
    </extLst>
  </cacheSource>
  <cacheFields count="0"/>
  <cacheHierarchies count="26">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Month Name]" caption="Month Name" attribute="1" defaultMemberUniqueName="[Sheet1].[Month Name].[All]" allUniqueName="[Sheet1].[Month Name].[All]" dimensionUniqueName="[Sheet1]" displayFolder="" count="0" memberValueDatatype="130" unbalanced="0"/>
    <cacheHierarchy uniqueName="[Sheet1].[Year]" caption="Year" attribute="1" defaultMemberUniqueName="[Sheet1].[Year].[All]" allUniqueName="[Sheet1].[Year].[All]" dimensionUniqueName="[Sheet1]" displayFolder="" count="0" memberValueDatatype="2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pivotCacheId="187893921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57185069442" backgroundQuery="1" createdVersion="8" refreshedVersion="8" minRefreshableVersion="3" recordCount="0" supportSubquery="1" supportAdvancedDrill="1" xr:uid="{DB5D2E3B-C259-4A2B-8E58-AE7F3CEE11EB}">
  <cacheSource type="external" connectionId="2"/>
  <cacheFields count="3">
    <cacheField name="[Sheet1].[Accident_Severity].[Accident_Severity]" caption="Accident_Severity" numFmtId="0" hierarchy="5" level="1">
      <sharedItems count="3">
        <s v="Fatal"/>
        <s v="Serious"/>
        <s v="Slight"/>
      </sharedItems>
    </cacheField>
    <cacheField name="[Measures].[Sum of Number_of_Casualties]" caption="Sum of Number_of_Casualties" numFmtId="0" hierarchy="25" level="32767"/>
    <cacheField name="[Sheet1].[Urban_or_Rural_Area].[Urban_or_Rural_Area]" caption="Urban_or_Rural_Area" numFmtId="0" hierarchy="18" level="1">
      <sharedItems containsSemiMixedTypes="0" containsNonDate="0" containsString="0"/>
    </cacheField>
  </cacheFields>
  <cacheHierarchies count="26">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fieldsUsage count="2">
        <fieldUsage x="-1"/>
        <fieldUsage x="0"/>
      </fieldsUsage>
    </cacheHierarchy>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cacheHierarchy uniqueName="[Sheet1].[Road_Type]" caption="Road_Type" attribute="1" defaultMemberUniqueName="[Sheet1].[Road_Type].[All]" allUniqueName="[Sheet1].[Road_Type].[All]" dimensionUniqueName="[Sheet1]" displayFolder="" count="2" memberValueDatatype="130" unbalanced="0"/>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2"/>
      </fieldsUsage>
    </cacheHierarchy>
    <cacheHierarchy uniqueName="[Sheet1].[Weather_Conditions]" caption="Weather_Conditions" attribute="1" defaultMemberUniqueName="[Sheet1].[Weather_Conditions].[All]" allUniqueName="[Sheet1].[Weather_Conditions].[All]" dimensionUniqueName="[Sheet1]" displayFolder="" count="2"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Year]" caption="Year" attribute="1" defaultMemberUniqueName="[Sheet1].[Year].[All]" allUniqueName="[Sheet1].[Year].[All]" dimensionUniqueName="[Sheet1]" displayFolder="" count="2" memberValueDatatype="2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57185185188" backgroundQuery="1" createdVersion="8" refreshedVersion="8" minRefreshableVersion="3" recordCount="0" supportSubquery="1" supportAdvancedDrill="1" xr:uid="{C96006A2-69A8-4941-A012-9B894FB2B0DB}">
  <cacheSource type="external" connectionId="2"/>
  <cacheFields count="2">
    <cacheField name="[Measures].[Sum of Number_of_Casualties]" caption="Sum of Number_of_Casualties" numFmtId="0" hierarchy="25" level="32767"/>
    <cacheField name="[Sheet1].[Urban_or_Rural_Area].[Urban_or_Rural_Area]" caption="Urban_or_Rural_Area" numFmtId="0" hierarchy="18" level="1">
      <sharedItems containsSemiMixedTypes="0" containsNonDate="0" containsString="0"/>
    </cacheField>
  </cacheFields>
  <cacheHierarchies count="26">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1"/>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Month Name]" caption="Month Name" attribute="1" defaultMemberUniqueName="[Sheet1].[Month Name].[All]" allUniqueName="[Sheet1].[Month Name].[All]" dimensionUniqueName="[Sheet1]" displayFolder="" count="0" memberValueDatatype="130" unbalanced="0"/>
    <cacheHierarchy uniqueName="[Sheet1].[Year]" caption="Year" attribute="1" defaultMemberUniqueName="[Sheet1].[Year].[All]" allUniqueName="[Sheet1].[Year].[All]" dimensionUniqueName="[Sheet1]" displayFolder="" count="0" memberValueDatatype="2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57185532404" backgroundQuery="1" createdVersion="8" refreshedVersion="8" minRefreshableVersion="3" recordCount="0" supportSubquery="1" supportAdvancedDrill="1" xr:uid="{947D6B85-6669-45D5-90AD-8BFE75E706E6}">
  <cacheSource type="external" connectionId="2"/>
  <cacheFields count="3">
    <cacheField name="[Measures].[Sum of Number_of_Casualties]" caption="Sum of Number_of_Casualties" numFmtId="0" hierarchy="25" level="32767"/>
    <cacheField name="[Sheet1].[Vehicle_Type].[Vehicle_Type]" caption="Vehicle_Type" numFmtId="0" hierarchy="20" level="1">
      <sharedItems count="15">
        <s v="Agricultural vehicle"/>
        <s v="Bus or coach (17 or more pass seats)"/>
        <s v="Car"/>
        <s v="Goods 7.5 tonnes mgw and over"/>
        <s v="Goods over 3.5t. and under 7.5t"/>
        <s v="Minibus (8 - 16 passenger seats)"/>
        <s v="Motorcycle 125cc and under"/>
        <s v="Motorcycle 50cc and under"/>
        <s v="Motorcycle over 125cc and up to 500cc"/>
        <s v="Motorcycle over 500cc"/>
        <s v="Other vehicle"/>
        <s v="Pedal cycle"/>
        <s v="Ridden horse"/>
        <s v="Taxi/Private hire car"/>
        <s v="Van / Goods 3.5 tonnes mgw or under"/>
      </sharedItems>
    </cacheField>
    <cacheField name="[Sheet1].[Urban_or_Rural_Area].[Urban_or_Rural_Area]" caption="Urban_or_Rural_Area" numFmtId="0" hierarchy="18" level="1">
      <sharedItems containsSemiMixedTypes="0" containsNonDate="0" containsString="0"/>
    </cacheField>
  </cacheFields>
  <cacheHierarchies count="26">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cacheHierarchy uniqueName="[Sheet1].[Road_Type]" caption="Road_Type" attribute="1" defaultMemberUniqueName="[Sheet1].[Road_Type].[All]" allUniqueName="[Sheet1].[Road_Type].[All]" dimensionUniqueName="[Sheet1]" displayFolder="" count="2" memberValueDatatype="130" unbalanced="0"/>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2"/>
      </fieldsUsage>
    </cacheHierarchy>
    <cacheHierarchy uniqueName="[Sheet1].[Weather_Conditions]" caption="Weather_Conditions" attribute="1" defaultMemberUniqueName="[Sheet1].[Weather_Conditions].[All]" allUniqueName="[Sheet1].[Weather_Conditions].[All]" dimensionUniqueName="[Sheet1]" displayFolder="" count="2" memberValueDatatype="130" unbalanced="0"/>
    <cacheHierarchy uniqueName="[Sheet1].[Vehicle_Type]" caption="Vehicle_Type" attribute="1" defaultMemberUniqueName="[Sheet1].[Vehicle_Type].[All]" allUniqueName="[Sheet1].[Vehicle_Type].[All]" dimensionUniqueName="[Sheet1]" displayFolder="" count="2" memberValueDatatype="130" unbalanced="0">
      <fieldsUsage count="2">
        <fieldUsage x="-1"/>
        <fieldUsage x="1"/>
      </fieldsUsage>
    </cacheHierarchy>
    <cacheHierarchy uniqueName="[Sheet1].[Month Name]" caption="Month Name" attribute="1" defaultMemberUniqueName="[Sheet1].[Month Name].[All]" allUniqueName="[Sheet1].[Month Name].[All]" dimensionUniqueName="[Sheet1]" displayFolder="" count="2" memberValueDatatype="130" unbalanced="0"/>
    <cacheHierarchy uniqueName="[Sheet1].[Year]" caption="Year" attribute="1" defaultMemberUniqueName="[Sheet1].[Year].[All]" allUniqueName="[Sheet1].[Year].[All]" dimensionUniqueName="[Sheet1]" displayFolder="" count="2" memberValueDatatype="2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57185995374" backgroundQuery="1" createdVersion="8" refreshedVersion="8" minRefreshableVersion="3" recordCount="0" supportSubquery="1" supportAdvancedDrill="1" xr:uid="{4BAF4F1F-98C5-45B1-9DA5-30FAE5BE6C85}">
  <cacheSource type="external" connectionId="2"/>
  <cacheFields count="4">
    <cacheField name="[Sheet1].[Month Name].[Month Name]" caption="Month Name" numFmtId="0" hierarchy="21" level="1">
      <sharedItems count="12">
        <s v="Apr"/>
        <s v="Aug"/>
        <s v="Dec"/>
        <s v="Feb"/>
        <s v="Jan"/>
        <s v="Jul"/>
        <s v="Jun"/>
        <s v="Mar"/>
        <s v="May"/>
        <s v="Nov"/>
        <s v="Oct"/>
        <s v="Sep"/>
      </sharedItems>
    </cacheField>
    <cacheField name="[Measures].[Sum of Number_of_Casualties]" caption="Sum of Number_of_Casualties" numFmtId="0" hierarchy="25" level="32767"/>
    <cacheField name="[Sheet1].[Year].[Year]" caption="Year" numFmtId="0" hierarchy="22" level="1">
      <sharedItems containsSemiMixedTypes="0" containsNonDate="0" containsString="0"/>
    </cacheField>
    <cacheField name="[Sheet1].[Urban_or_Rural_Area].[Urban_or_Rural_Area]" caption="Urban_or_Rural_Area" numFmtId="0" hierarchy="18" level="1">
      <sharedItems containsSemiMixedTypes="0" containsNonDate="0" containsString="0"/>
    </cacheField>
  </cacheFields>
  <cacheHierarchies count="26">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3"/>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0"/>
      </fieldsUsage>
    </cacheHierarchy>
    <cacheHierarchy uniqueName="[Sheet1].[Year]" caption="Year" attribute="1" defaultMemberUniqueName="[Sheet1].[Year].[All]" allUniqueName="[Sheet1].[Year].[All]" dimensionUniqueName="[Sheet1]" displayFolder="" count="2" memberValueDatatype="20" unbalanced="0">
      <fieldsUsage count="2">
        <fieldUsage x="-1"/>
        <fieldUsage x="2"/>
      </fieldsUsage>
    </cacheHierarchy>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5718634259" backgroundQuery="1" createdVersion="8" refreshedVersion="8" minRefreshableVersion="3" recordCount="0" supportSubquery="1" supportAdvancedDrill="1" xr:uid="{FF414E81-CF42-4010-91A9-92060058E022}">
  <cacheSource type="external" connectionId="2"/>
  <cacheFields count="4">
    <cacheField name="[Sheet1].[Month Name].[Month Name]" caption="Month Name" numFmtId="0" hierarchy="21" level="1">
      <sharedItems count="12">
        <s v="Apr"/>
        <s v="Aug"/>
        <s v="Dec"/>
        <s v="Feb"/>
        <s v="Jan"/>
        <s v="Jul"/>
        <s v="Jun"/>
        <s v="Mar"/>
        <s v="May"/>
        <s v="Nov"/>
        <s v="Oct"/>
        <s v="Sep"/>
      </sharedItems>
    </cacheField>
    <cacheField name="[Measures].[Sum of Number_of_Casualties]" caption="Sum of Number_of_Casualties" numFmtId="0" hierarchy="25" level="32767"/>
    <cacheField name="[Sheet1].[Year].[Year]" caption="Year" numFmtId="0" hierarchy="22" level="1">
      <sharedItems containsSemiMixedTypes="0" containsNonDate="0" containsString="0"/>
    </cacheField>
    <cacheField name="[Sheet1].[Urban_or_Rural_Area].[Urban_or_Rural_Area]" caption="Urban_or_Rural_Area" numFmtId="0" hierarchy="18" level="1">
      <sharedItems containsSemiMixedTypes="0" containsNonDate="0" containsString="0"/>
    </cacheField>
  </cacheFields>
  <cacheHierarchies count="26">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3"/>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0"/>
      </fieldsUsage>
    </cacheHierarchy>
    <cacheHierarchy uniqueName="[Sheet1].[Year]" caption="Year" attribute="1" defaultMemberUniqueName="[Sheet1].[Year].[All]" allUniqueName="[Sheet1].[Year].[All]" dimensionUniqueName="[Sheet1]" displayFolder="" count="2" memberValueDatatype="20" unbalanced="0">
      <fieldsUsage count="2">
        <fieldUsage x="-1"/>
        <fieldUsage x="2"/>
      </fieldsUsage>
    </cacheHierarchy>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57186689813" backgroundQuery="1" createdVersion="8" refreshedVersion="8" minRefreshableVersion="3" recordCount="0" supportSubquery="1" supportAdvancedDrill="1" xr:uid="{42DE4FB7-AE35-423A-87ED-6B0B33550E86}">
  <cacheSource type="external" connectionId="2"/>
  <cacheFields count="5">
    <cacheField name="[Sheet1].[Month Name].[Month Name]" caption="Month Name" numFmtId="0" hierarchy="21" level="1">
      <sharedItems count="12">
        <s v="Apr"/>
        <s v="Aug"/>
        <s v="Dec"/>
        <s v="Feb"/>
        <s v="Jan"/>
        <s v="Jul"/>
        <s v="Jun"/>
        <s v="Mar"/>
        <s v="May"/>
        <s v="Nov"/>
        <s v="Oct"/>
        <s v="Sep"/>
      </sharedItems>
    </cacheField>
    <cacheField name="[Measures].[Sum of Number_of_Casualties]" caption="Sum of Number_of_Casualties" numFmtId="0" hierarchy="25" level="32767"/>
    <cacheField name="[Sheet1].[Year].[Year]" caption="Year" numFmtId="0" hierarchy="22" level="1">
      <sharedItems containsSemiMixedTypes="0" containsNonDate="0" containsString="0"/>
    </cacheField>
    <cacheField name="[Sheet1].[Road_Type].[Road_Type]" caption="Road_Type" numFmtId="0" hierarchy="15" level="1">
      <sharedItems containsBlank="1" count="6">
        <m/>
        <s v="Dual carriageway"/>
        <s v="One way street"/>
        <s v="Roundabout"/>
        <s v="Single carriageway"/>
        <s v="Slip road"/>
      </sharedItems>
    </cacheField>
    <cacheField name="[Sheet1].[Urban_or_Rural_Area].[Urban_or_Rural_Area]" caption="Urban_or_Rural_Area" numFmtId="0" hierarchy="18" level="1">
      <sharedItems containsSemiMixedTypes="0" containsNonDate="0" containsString="0"/>
    </cacheField>
  </cacheFields>
  <cacheHierarchies count="26">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2" memberValueDatatype="130" unbalanced="0">
      <fieldsUsage count="2">
        <fieldUsage x="-1"/>
        <fieldUsage x="3"/>
      </fieldsUsage>
    </cacheHierarchy>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4"/>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0"/>
      </fieldsUsage>
    </cacheHierarchy>
    <cacheHierarchy uniqueName="[Sheet1].[Year]" caption="Year" attribute="1" defaultMemberUniqueName="[Sheet1].[Year].[All]" allUniqueName="[Sheet1].[Year].[All]" dimensionUniqueName="[Sheet1]" displayFolder="" count="2" memberValueDatatype="20" unbalanced="0">
      <fieldsUsage count="2">
        <fieldUsage x="-1"/>
        <fieldUsage x="2"/>
      </fieldsUsage>
    </cacheHierarchy>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57187037036" backgroundQuery="1" createdVersion="8" refreshedVersion="8" minRefreshableVersion="3" recordCount="0" supportSubquery="1" supportAdvancedDrill="1" xr:uid="{4B1E4F82-7CC6-41E1-B4AA-8BFFED551E11}">
  <cacheSource type="external" connectionId="2"/>
  <cacheFields count="6">
    <cacheField name="[Sheet1].[Month Name].[Month Name]" caption="Month Name" numFmtId="0" hierarchy="21" level="1">
      <sharedItems count="12">
        <s v="Apr"/>
        <s v="Aug"/>
        <s v="Dec"/>
        <s v="Feb"/>
        <s v="Jan"/>
        <s v="Jul"/>
        <s v="Jun"/>
        <s v="Mar"/>
        <s v="May"/>
        <s v="Nov"/>
        <s v="Oct"/>
        <s v="Sep"/>
      </sharedItems>
    </cacheField>
    <cacheField name="[Measures].[Sum of Number_of_Casualties]" caption="Sum of Number_of_Casualties" numFmtId="0" hierarchy="25" level="32767"/>
    <cacheField name="[Sheet1].[Year].[Year]" caption="Year" numFmtId="0" hierarchy="22" level="1">
      <sharedItems containsSemiMixedTypes="0" containsNonDate="0" containsString="0"/>
    </cacheField>
    <cacheField name="[Sheet1].[Road_Type].[Road_Type]" caption="Road_Type" numFmtId="0" hierarchy="15" level="1">
      <sharedItems containsBlank="1" count="6">
        <m/>
        <s v="Dual carriageway"/>
        <s v="One way street"/>
        <s v="Roundabout"/>
        <s v="Single carriageway"/>
        <s v="Slip road"/>
      </sharedItems>
    </cacheField>
    <cacheField name="[Sheet1].[Road_Surface_Conditions].[Road_Surface_Conditions]" caption="Road_Surface_Conditions" numFmtId="0" hierarchy="14" level="1">
      <sharedItems containsBlank="1" count="6">
        <m/>
        <s v="Dry"/>
        <s v="Flood over 3cm. deep"/>
        <s v="Frost or ice"/>
        <s v="Snow"/>
        <s v="Wet or damp"/>
      </sharedItems>
    </cacheField>
    <cacheField name="[Sheet1].[Urban_or_Rural_Area].[Urban_or_Rural_Area]" caption="Urban_or_Rural_Area" numFmtId="0" hierarchy="18" level="1">
      <sharedItems containsSemiMixedTypes="0" containsNonDate="0" containsString="0"/>
    </cacheField>
  </cacheFields>
  <cacheHierarchies count="26">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fieldsUsage count="2">
        <fieldUsage x="-1"/>
        <fieldUsage x="4"/>
      </fieldsUsage>
    </cacheHierarchy>
    <cacheHierarchy uniqueName="[Sheet1].[Road_Type]" caption="Road_Type" attribute="1" defaultMemberUniqueName="[Sheet1].[Road_Type].[All]" allUniqueName="[Sheet1].[Road_Type].[All]" dimensionUniqueName="[Sheet1]" displayFolder="" count="2" memberValueDatatype="130" unbalanced="0">
      <fieldsUsage count="2">
        <fieldUsage x="-1"/>
        <fieldUsage x="3"/>
      </fieldsUsage>
    </cacheHierarchy>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5"/>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0"/>
      </fieldsUsage>
    </cacheHierarchy>
    <cacheHierarchy uniqueName="[Sheet1].[Year]" caption="Year" attribute="1" defaultMemberUniqueName="[Sheet1].[Year].[All]" allUniqueName="[Sheet1].[Year].[All]" dimensionUniqueName="[Sheet1]" displayFolder="" count="2" memberValueDatatype="20" unbalanced="0">
      <fieldsUsage count="2">
        <fieldUsage x="-1"/>
        <fieldUsage x="2"/>
      </fieldsUsage>
    </cacheHierarchy>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nce kumar" refreshedDate="45726.857187384259" backgroundQuery="1" createdVersion="8" refreshedVersion="8" minRefreshableVersion="3" recordCount="0" supportSubquery="1" supportAdvancedDrill="1" xr:uid="{678D6FE0-1521-4295-8140-5B0EF5078648}">
  <cacheSource type="external" connectionId="2"/>
  <cacheFields count="7">
    <cacheField name="[Sheet1].[Month Name].[Month Name]" caption="Month Name" numFmtId="0" hierarchy="21" level="1">
      <sharedItems count="12">
        <s v="Apr"/>
        <s v="Aug"/>
        <s v="Dec"/>
        <s v="Feb"/>
        <s v="Jan"/>
        <s v="Jul"/>
        <s v="Jun"/>
        <s v="Mar"/>
        <s v="May"/>
        <s v="Nov"/>
        <s v="Oct"/>
        <s v="Sep"/>
      </sharedItems>
    </cacheField>
    <cacheField name="[Measures].[Sum of Number_of_Casualties]" caption="Sum of Number_of_Casualties" numFmtId="0" hierarchy="25" level="32767"/>
    <cacheField name="[Sheet1].[Year].[Year]" caption="Year" numFmtId="0" hierarchy="22" level="1">
      <sharedItems containsSemiMixedTypes="0" containsNonDate="0" containsString="0"/>
    </cacheField>
    <cacheField name="[Sheet1].[Road_Type].[Road_Type]" caption="Road_Type" numFmtId="0" hierarchy="15" level="1">
      <sharedItems containsBlank="1" count="6">
        <m/>
        <s v="Dual carriageway"/>
        <s v="One way street"/>
        <s v="Roundabout"/>
        <s v="Single carriageway"/>
        <s v="Slip road"/>
      </sharedItems>
    </cacheField>
    <cacheField name="[Sheet1].[Road_Surface_Conditions].[Road_Surface_Conditions]" caption="Road_Surface_Conditions" numFmtId="0" hierarchy="14" level="1">
      <sharedItems containsBlank="1" count="6">
        <m/>
        <s v="Dry"/>
        <s v="Flood over 3cm. deep"/>
        <s v="Frost or ice"/>
        <s v="Snow"/>
        <s v="Wet or damp"/>
      </sharedItems>
    </cacheField>
    <cacheField name="[Sheet1].[Light_Conditions].[Light_Conditions]" caption="Light_Conditions" numFmtId="0" hierarchy="7" level="1">
      <sharedItems count="5">
        <s v="Darkness - lighting unknown"/>
        <s v="Darkness - lights lit"/>
        <s v="Darkness - lights unlit"/>
        <s v="Darkness - no lighting"/>
        <s v="Daylight"/>
      </sharedItems>
    </cacheField>
    <cacheField name="[Sheet1].[Urban_or_Rural_Area].[Urban_or_Rural_Area]" caption="Urban_or_Rural_Area" numFmtId="0" hierarchy="18" level="1">
      <sharedItems containsSemiMixedTypes="0" containsNonDate="0" containsString="0"/>
    </cacheField>
  </cacheFields>
  <cacheHierarchies count="26">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fieldsUsage count="2">
        <fieldUsage x="-1"/>
        <fieldUsage x="5"/>
      </fieldsUsage>
    </cacheHierarchy>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fieldsUsage count="2">
        <fieldUsage x="-1"/>
        <fieldUsage x="4"/>
      </fieldsUsage>
    </cacheHierarchy>
    <cacheHierarchy uniqueName="[Sheet1].[Road_Type]" caption="Road_Type" attribute="1" defaultMemberUniqueName="[Sheet1].[Road_Type].[All]" allUniqueName="[Sheet1].[Road_Type].[All]" dimensionUniqueName="[Sheet1]" displayFolder="" count="2" memberValueDatatype="130" unbalanced="0">
      <fieldsUsage count="2">
        <fieldUsage x="-1"/>
        <fieldUsage x="3"/>
      </fieldsUsage>
    </cacheHierarchy>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6"/>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0"/>
      </fieldsUsage>
    </cacheHierarchy>
    <cacheHierarchy uniqueName="[Sheet1].[Year]" caption="Year" attribute="1" defaultMemberUniqueName="[Sheet1].[Year].[All]" allUniqueName="[Sheet1].[Year].[All]" dimensionUniqueName="[Sheet1]" displayFolder="" count="2" memberValueDatatype="20" unbalanced="0">
      <fieldsUsage count="2">
        <fieldUsage x="-1"/>
        <fieldUsage x="2"/>
      </fieldsUsage>
    </cacheHierarchy>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A480175-9E0E-4FF4-8E81-E0575DC4D5DB}" name="PivotTable3" cacheId="414" applyNumberFormats="0" applyBorderFormats="0" applyFontFormats="0" applyPatternFormats="0" applyAlignmentFormats="0" applyWidthHeightFormats="1" dataCaption="Values" updatedVersion="8" minRefreshableVersion="5" useAutoFormatting="1" subtotalHiddenItems="1" rowGrandTotals="0" itemPrintTitles="1" createdVersion="8" indent="0" outline="1" outlineData="1" multipleFieldFilters="0">
  <location ref="I6:J21" firstHeaderRow="1" firstDataRow="1" firstDataCol="1"/>
  <pivotFields count="3">
    <pivotField dataField="1" subtotalTop="0" showAll="0" defaultSubtotal="0"/>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allDrilled="1" subtotalTop="0" showAll="0" dataSourceSort="1" defaultSubtotal="0" defaultAttributeDrillState="1"/>
  </pivotFields>
  <rowFields count="1">
    <field x="1"/>
  </rowFields>
  <rowItems count="15">
    <i>
      <x/>
    </i>
    <i>
      <x v="1"/>
    </i>
    <i>
      <x v="2"/>
    </i>
    <i>
      <x v="3"/>
    </i>
    <i>
      <x v="4"/>
    </i>
    <i>
      <x v="5"/>
    </i>
    <i>
      <x v="6"/>
    </i>
    <i>
      <x v="7"/>
    </i>
    <i>
      <x v="8"/>
    </i>
    <i>
      <x v="9"/>
    </i>
    <i>
      <x v="10"/>
    </i>
    <i>
      <x v="11"/>
    </i>
    <i>
      <x v="12"/>
    </i>
    <i>
      <x v="13"/>
    </i>
    <i>
      <x v="14"/>
    </i>
  </rowItems>
  <colItems count="1">
    <i/>
  </colItems>
  <dataFields count="1">
    <dataField name="Sum of Number_of_Casualties" fld="0" baseField="0" baseItem="0"/>
  </dataField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F567FD7-5F61-498A-B5DF-B72D3DF7F45F}" name="PivotTable2" cacheId="408"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location ref="B7:C11"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Number_of_Casualties" fld="1" baseField="0" baseItem="0"/>
  </dataField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05B706E-CCC5-4B41-8DD2-137A60C5E856}" name="PivotTable1" cacheId="411"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location ref="B3:B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Number_of_Casualties" fld="0" baseField="0" baseItem="0"/>
  </dataField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2A7FFC-CB1A-4EFF-8FEF-BC2648070C82}" name="PivotTable8" cacheId="42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
  <location ref="AG6:AH12" firstHeaderRow="1" firstDataRow="1" firstDataCol="1"/>
  <pivotFields count="7">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5"/>
  </rowFields>
  <rowItems count="6">
    <i>
      <x v="4"/>
    </i>
    <i>
      <x v="1"/>
    </i>
    <i>
      <x v="3"/>
    </i>
    <i>
      <x/>
    </i>
    <i>
      <x v="2"/>
    </i>
    <i t="grand">
      <x/>
    </i>
  </rowItems>
  <colItems count="1">
    <i/>
  </colItems>
  <dataFields count="1">
    <dataField name="Sum of Number_of_Casualties" fld="1" baseField="0" baseItem="0" numFmtId="165"/>
  </dataFields>
  <formats count="1">
    <format dxfId="56">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Sheet1].[Year].&amp;[2021]"/>
      </members>
    </pivotHierarchy>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5824F12-27B1-41D8-8667-403453C0D8FF}" name="PivotTable7" cacheId="22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8">
  <location ref="AB6:AC9" firstHeaderRow="1"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2">
        <item x="0"/>
        <item x="1"/>
      </items>
    </pivotField>
  </pivotFields>
  <rowFields count="1">
    <field x="5"/>
  </rowFields>
  <rowItems count="3">
    <i>
      <x/>
    </i>
    <i>
      <x v="1"/>
    </i>
    <i t="grand">
      <x/>
    </i>
  </rowItems>
  <colItems count="1">
    <i/>
  </colItems>
  <dataFields count="1">
    <dataField name="Sum of Number_of_Casualties" fld="1" baseField="0" baseItem="0" numFmtId="165"/>
  </dataFields>
  <formats count="1">
    <format dxfId="57">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 chart="5" format="5">
      <pivotArea type="data" outline="0" fieldPosition="0">
        <references count="2">
          <reference field="4294967294" count="1" selected="0">
            <x v="0"/>
          </reference>
          <reference field="5" count="1" selected="0">
            <x v="0"/>
          </reference>
        </references>
      </pivotArea>
    </chartFormat>
    <chartFormat chart="5" format="6">
      <pivotArea type="data" outline="0" fieldPosition="0">
        <references count="2">
          <reference field="4294967294" count="1" selected="0">
            <x v="0"/>
          </reference>
          <reference field="5" count="1" selected="0">
            <x v="1"/>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heet1].[Year].&amp;[2021]"/>
      </members>
    </pivotHierarchy>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A0E22C5-1E6A-4A91-91F9-421FB0599175}" name="PivotTable4" cacheId="426"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W6:X13" firstHeaderRow="1"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4"/>
  </rowFields>
  <rowItems count="7">
    <i>
      <x v="1"/>
    </i>
    <i>
      <x v="5"/>
    </i>
    <i>
      <x v="3"/>
    </i>
    <i>
      <x v="4"/>
    </i>
    <i>
      <x v="2"/>
    </i>
    <i>
      <x/>
    </i>
    <i t="grand">
      <x/>
    </i>
  </rowItems>
  <colItems count="1">
    <i/>
  </colItems>
  <dataFields count="1">
    <dataField name="Sum of Number_of_Casualties" fld="1" baseField="0" baseItem="0"/>
  </dataFields>
  <formats count="1">
    <format dxfId="58">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Sheet1].[Year].&amp;[2021]"/>
      </members>
    </pivotHierarchy>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24D42F7-5E76-4DA2-9B46-3CA96D8A16A0}" name="PivotTable3" cacheId="423"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R6:S13" firstHeaderRow="1" firstDataRow="1" firstDataCol="1"/>
  <pivotFields count="5">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3"/>
  </rowFields>
  <rowItems count="7">
    <i>
      <x v="4"/>
    </i>
    <i>
      <x v="1"/>
    </i>
    <i>
      <x v="3"/>
    </i>
    <i>
      <x v="2"/>
    </i>
    <i>
      <x v="5"/>
    </i>
    <i>
      <x/>
    </i>
    <i t="grand">
      <x/>
    </i>
  </rowItems>
  <colItems count="1">
    <i/>
  </colItems>
  <dataFields count="1">
    <dataField name="Sum of Number_of_Casualties" fld="1" baseField="0" baseItem="0" numFmtId="165"/>
  </dataFields>
  <formats count="1">
    <format dxfId="59">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Sheet1].[Year].&amp;[2021]"/>
      </members>
    </pivotHierarchy>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CD31A8F-5A37-48B8-A5F1-6FAFA206F160}" name="PivotTable1" cacheId="4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C5:D18" firstHeaderRow="1" firstDataRow="1" firstDataCol="1" rowPageCount="1" colPageCount="1"/>
  <pivotFields count="4">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pageFields count="1">
    <pageField fld="2" hier="22" name="[Sheet1].[Year].&amp;[2021]" cap="2021"/>
  </pageFields>
  <dataFields count="1">
    <dataField name="Sum of Number_of_Casualties" fld="1" baseField="0" baseItem="0"/>
  </dataField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Sheet1].[Year].&amp;[2021]"/>
      </members>
    </pivotHierarchy>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A1E653C-1F68-41D7-A3C3-C50E6A3675DC}" name="PivotTable2" cacheId="42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5:I18" firstHeaderRow="1" firstDataRow="1" firstDataCol="1" rowPageCount="1" colPageCount="1"/>
  <pivotFields count="4">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pageFields count="1">
    <pageField fld="2" hier="22" name="[Sheet1].[Year].&amp;[2022]" cap="2022"/>
  </pageFields>
  <dataFields count="1">
    <dataField name="Sum of Number_of_Casualties" fld="1" baseField="0" baseItem="0"/>
  </dataField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Sheet1].[Year].&amp;[2022]"/>
      </members>
    </pivotHierarchy>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rban_or_Rural_Area" xr10:uid="{B63A1D83-6073-4790-B293-BB77B01A77F8}" sourceName="[Sheet1].[Urban_or_Rural_Area]">
  <pivotTables>
    <pivotTable tabId="1" name="PivotTable2"/>
    <pivotTable tabId="1" name="PivotTable1"/>
    <pivotTable tabId="1" name="PivotTable3"/>
    <pivotTable tabId="3" name="PivotTable1"/>
    <pivotTable tabId="3" name="PivotTable2"/>
    <pivotTable tabId="3" name="PivotTable3"/>
    <pivotTable tabId="3" name="PivotTable4"/>
    <pivotTable tabId="3" name="PivotTable8"/>
  </pivotTables>
  <data>
    <olap pivotCacheId="361859446">
      <levels count="2">
        <level uniqueName="[Sheet1].[Urban_or_Rural_Area].[(All)]" sourceCaption="(All)" count="0"/>
        <level uniqueName="[Sheet1].[Urban_or_Rural_Area].[Urban_or_Rural_Area]" sourceCaption="Urban_or_Rural_Area" count="2">
          <ranges>
            <range startItem="0">
              <i n="[Sheet1].[Urban_or_Rural_Area].&amp;[Rural]" c="Rural"/>
              <i n="[Sheet1].[Urban_or_Rural_Area].&amp;[Urban]" c="Urban"/>
            </range>
          </ranges>
        </level>
      </levels>
      <selections count="1">
        <selection n="[Sheet1].[Urban_or_Rural_Area].[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Urban_or_Rural_Area" xr10:uid="{AF8FA65C-7D9C-4B10-B60F-436C51949771}" cache="Slicer_Urban_or_Rural_Area" caption="Urban_or_Rural_Area" level="1" style="SlicerStyleLight1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Accident_Date" xr10:uid="{629C467B-8E69-476E-8A74-F25E83EFBFAB}" sourceName="[Sheet1].[Accident Date]">
  <pivotTables>
    <pivotTable tabId="1" name="PivotTable2"/>
    <pivotTable tabId="1" name="PivotTable1"/>
    <pivotTable tabId="1" name="PivotTable3"/>
    <pivotTable tabId="3" name="PivotTable3"/>
    <pivotTable tabId="3" name="PivotTable4"/>
    <pivotTable tabId="3" name="PivotTable7"/>
    <pivotTable tabId="3" name="PivotTable8"/>
  </pivotTables>
  <state minimalRefreshVersion="6" lastRefreshVersion="6" pivotCacheId="1878939214" filterType="unknown">
    <bounds startDate="2021-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Accident Date" xr10:uid="{20FE0DDB-A7E1-4B56-A5EC-64DC0C1365BF}" cache="Timeline_Accident_Date" caption="Accident Date" level="0" selectionLevel="0" scrollPosition="2021-01-01T00:00:00" style="Timeline Style 1"/>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6.xml"/><Relationship Id="rId2" Type="http://schemas.openxmlformats.org/officeDocument/2006/relationships/pivotTable" Target="../pivotTables/pivotTable5.xml"/><Relationship Id="rId1" Type="http://schemas.openxmlformats.org/officeDocument/2006/relationships/pivotTable" Target="../pivotTables/pivotTable4.xml"/><Relationship Id="rId6" Type="http://schemas.openxmlformats.org/officeDocument/2006/relationships/pivotTable" Target="../pivotTables/pivotTable9.xml"/><Relationship Id="rId5" Type="http://schemas.openxmlformats.org/officeDocument/2006/relationships/pivotTable" Target="../pivotTables/pivotTable8.xml"/><Relationship Id="rId4" Type="http://schemas.openxmlformats.org/officeDocument/2006/relationships/pivotTable" Target="../pivotTables/pivotTable7.xml"/></Relationships>
</file>

<file path=xl/worksheets/_rels/sheet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D59991-5545-407B-8968-6682BE2538D6}">
  <dimension ref="B3:O27"/>
  <sheetViews>
    <sheetView topLeftCell="A2" workbookViewId="0">
      <selection activeCell="C8" sqref="C8"/>
    </sheetView>
  </sheetViews>
  <sheetFormatPr defaultRowHeight="14.4" x14ac:dyDescent="0.3"/>
  <cols>
    <col min="2" max="3" width="26.88671875" bestFit="1" customWidth="1"/>
    <col min="9" max="9" width="33.6640625" bestFit="1" customWidth="1"/>
    <col min="10" max="10" width="26.88671875" bestFit="1" customWidth="1"/>
    <col min="13" max="13" width="12.88671875" bestFit="1" customWidth="1"/>
  </cols>
  <sheetData>
    <row r="3" spans="2:15" x14ac:dyDescent="0.3">
      <c r="B3" t="s">
        <v>0</v>
      </c>
    </row>
    <row r="4" spans="2:15" x14ac:dyDescent="0.3">
      <c r="B4" s="9">
        <v>417883</v>
      </c>
    </row>
    <row r="5" spans="2:15" x14ac:dyDescent="0.3">
      <c r="M5" s="5" t="s">
        <v>32</v>
      </c>
    </row>
    <row r="6" spans="2:15" x14ac:dyDescent="0.3">
      <c r="I6" s="1" t="s">
        <v>1</v>
      </c>
      <c r="J6" t="s">
        <v>0</v>
      </c>
      <c r="M6" t="s">
        <v>28</v>
      </c>
      <c r="N6">
        <f>J22</f>
        <v>333485</v>
      </c>
      <c r="O6" s="4">
        <f>N6/SUM($N$6:$N$7)</f>
        <v>0.7980343780436151</v>
      </c>
    </row>
    <row r="7" spans="2:15" x14ac:dyDescent="0.3">
      <c r="B7" s="1" t="s">
        <v>1</v>
      </c>
      <c r="C7" t="s">
        <v>0</v>
      </c>
      <c r="I7" s="2" t="s">
        <v>13</v>
      </c>
      <c r="J7" s="9">
        <v>1032</v>
      </c>
      <c r="M7" t="s">
        <v>33</v>
      </c>
      <c r="N7">
        <f>SUM(J23:J27)</f>
        <v>84398</v>
      </c>
      <c r="O7" s="4">
        <f>N7/SUM($N$6:$N$7)</f>
        <v>0.20196562195638493</v>
      </c>
    </row>
    <row r="8" spans="2:15" x14ac:dyDescent="0.3">
      <c r="B8" s="2" t="s">
        <v>2</v>
      </c>
      <c r="C8" s="9">
        <v>7135</v>
      </c>
      <c r="I8" s="2" t="s">
        <v>14</v>
      </c>
      <c r="J8" s="9">
        <v>11710</v>
      </c>
    </row>
    <row r="9" spans="2:15" x14ac:dyDescent="0.3">
      <c r="B9" s="2" t="s">
        <v>3</v>
      </c>
      <c r="C9" s="9">
        <v>59312</v>
      </c>
      <c r="I9" s="2" t="s">
        <v>15</v>
      </c>
      <c r="J9" s="9">
        <v>325922</v>
      </c>
    </row>
    <row r="10" spans="2:15" x14ac:dyDescent="0.3">
      <c r="B10" s="2" t="s">
        <v>4</v>
      </c>
      <c r="C10" s="9">
        <v>351436</v>
      </c>
      <c r="I10" s="2" t="s">
        <v>16</v>
      </c>
      <c r="J10" s="9">
        <v>8770</v>
      </c>
    </row>
    <row r="11" spans="2:15" x14ac:dyDescent="0.3">
      <c r="B11" s="2" t="s">
        <v>5</v>
      </c>
      <c r="C11" s="9">
        <v>417883</v>
      </c>
      <c r="I11" s="2" t="s">
        <v>17</v>
      </c>
      <c r="J11" s="9">
        <v>3404</v>
      </c>
    </row>
    <row r="12" spans="2:15" x14ac:dyDescent="0.3">
      <c r="I12" s="2" t="s">
        <v>18</v>
      </c>
      <c r="J12" s="9">
        <v>1088</v>
      </c>
    </row>
    <row r="13" spans="2:15" x14ac:dyDescent="0.3">
      <c r="B13" s="3" t="s">
        <v>6</v>
      </c>
      <c r="I13" s="2" t="s">
        <v>19</v>
      </c>
      <c r="J13" s="9">
        <v>9109</v>
      </c>
    </row>
    <row r="14" spans="2:15" x14ac:dyDescent="0.3">
      <c r="B14" s="2" t="s">
        <v>2</v>
      </c>
      <c r="C14">
        <f>C8</f>
        <v>7135</v>
      </c>
      <c r="D14" s="4">
        <f>C14/SUM($C$14:$C$15)</f>
        <v>1.7074157120533739E-2</v>
      </c>
      <c r="I14" s="2" t="s">
        <v>20</v>
      </c>
      <c r="J14" s="9">
        <v>4945</v>
      </c>
    </row>
    <row r="15" spans="2:15" x14ac:dyDescent="0.3">
      <c r="B15" s="2" t="s">
        <v>7</v>
      </c>
      <c r="C15">
        <f>SUM(C9:C10)</f>
        <v>410748</v>
      </c>
      <c r="D15" s="4">
        <f>C15/SUM($C$14:$C$15)</f>
        <v>0.98292584287946627</v>
      </c>
      <c r="I15" s="2" t="s">
        <v>21</v>
      </c>
      <c r="J15" s="9">
        <v>4467</v>
      </c>
    </row>
    <row r="16" spans="2:15" x14ac:dyDescent="0.3">
      <c r="I16" s="2" t="s">
        <v>22</v>
      </c>
      <c r="J16" s="9">
        <v>15151</v>
      </c>
    </row>
    <row r="17" spans="2:10" x14ac:dyDescent="0.3">
      <c r="I17" s="2" t="s">
        <v>23</v>
      </c>
      <c r="J17" s="9">
        <v>3329</v>
      </c>
    </row>
    <row r="18" spans="2:10" x14ac:dyDescent="0.3">
      <c r="B18" s="5" t="s">
        <v>8</v>
      </c>
      <c r="I18" s="2" t="s">
        <v>24</v>
      </c>
      <c r="J18" s="9">
        <v>92</v>
      </c>
    </row>
    <row r="19" spans="2:10" x14ac:dyDescent="0.3">
      <c r="B19" t="s">
        <v>9</v>
      </c>
      <c r="C19">
        <f>C9</f>
        <v>59312</v>
      </c>
      <c r="D19" s="4">
        <f>C19/SUM($C$19:$C$20)</f>
        <v>0.14193446491003461</v>
      </c>
      <c r="I19" s="2" t="s">
        <v>25</v>
      </c>
      <c r="J19" s="9">
        <v>3</v>
      </c>
    </row>
    <row r="20" spans="2:10" x14ac:dyDescent="0.3">
      <c r="B20" t="s">
        <v>10</v>
      </c>
      <c r="C20">
        <f>SUM(C8,C10)</f>
        <v>358571</v>
      </c>
      <c r="D20" s="4">
        <f>C20/SUM($C$19:$C$20)</f>
        <v>0.85806553508996541</v>
      </c>
      <c r="I20" s="2" t="s">
        <v>26</v>
      </c>
      <c r="J20" s="9">
        <v>7563</v>
      </c>
    </row>
    <row r="21" spans="2:10" x14ac:dyDescent="0.3">
      <c r="I21" s="2" t="s">
        <v>27</v>
      </c>
      <c r="J21" s="9">
        <v>21298</v>
      </c>
    </row>
    <row r="22" spans="2:10" x14ac:dyDescent="0.3">
      <c r="I22" s="2" t="s">
        <v>28</v>
      </c>
      <c r="J22">
        <f>J9+J20</f>
        <v>333485</v>
      </c>
    </row>
    <row r="23" spans="2:10" x14ac:dyDescent="0.3">
      <c r="B23" s="5" t="s">
        <v>11</v>
      </c>
      <c r="I23" s="2" t="s">
        <v>29</v>
      </c>
      <c r="J23">
        <f>J12+J8</f>
        <v>12798</v>
      </c>
    </row>
    <row r="24" spans="2:10" x14ac:dyDescent="0.3">
      <c r="B24" t="s">
        <v>12</v>
      </c>
      <c r="C24">
        <f>C10</f>
        <v>351436</v>
      </c>
      <c r="D24" s="4">
        <f>C24/SUM($C$24:$C$25)</f>
        <v>0.84099137796943169</v>
      </c>
      <c r="I24" s="2" t="s">
        <v>30</v>
      </c>
      <c r="J24">
        <f>J10+J11+J21</f>
        <v>33472</v>
      </c>
    </row>
    <row r="25" spans="2:10" x14ac:dyDescent="0.3">
      <c r="B25" t="s">
        <v>7</v>
      </c>
      <c r="C25">
        <f>SUM(C8:C9)</f>
        <v>66447</v>
      </c>
      <c r="D25" s="4">
        <f>C25/SUM($C$24:$C$25)</f>
        <v>0.15900862203056837</v>
      </c>
      <c r="I25" s="2" t="s">
        <v>31</v>
      </c>
      <c r="J25">
        <f>J13+J14+J15+J16</f>
        <v>33672</v>
      </c>
    </row>
    <row r="26" spans="2:10" x14ac:dyDescent="0.3">
      <c r="I26" s="2" t="s">
        <v>7</v>
      </c>
      <c r="J26">
        <f>J19+J18+J17</f>
        <v>3424</v>
      </c>
    </row>
    <row r="27" spans="2:10" x14ac:dyDescent="0.3">
      <c r="I27" t="str">
        <f>I7</f>
        <v>Agricultural vehicle</v>
      </c>
      <c r="J27">
        <f>J7</f>
        <v>1032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B99EB9-1DF1-49C6-B1C3-16C09830BCA2}">
  <dimension ref="C3:AH19"/>
  <sheetViews>
    <sheetView topLeftCell="Y7" workbookViewId="0">
      <selection activeCell="AC6" sqref="AC6"/>
    </sheetView>
  </sheetViews>
  <sheetFormatPr defaultRowHeight="14.4" x14ac:dyDescent="0.3"/>
  <cols>
    <col min="3" max="3" width="12.5546875" bestFit="1" customWidth="1"/>
    <col min="4" max="4" width="26.88671875" bestFit="1" customWidth="1"/>
    <col min="8" max="8" width="12.5546875" bestFit="1" customWidth="1"/>
    <col min="9" max="9" width="26.88671875" bestFit="1" customWidth="1"/>
    <col min="13" max="13" width="13.77734375" bestFit="1" customWidth="1"/>
    <col min="14" max="14" width="13.6640625" bestFit="1" customWidth="1"/>
    <col min="18" max="18" width="16.109375" bestFit="1" customWidth="1"/>
    <col min="19" max="19" width="26.88671875" bestFit="1" customWidth="1"/>
    <col min="23" max="23" width="18.77734375" bestFit="1" customWidth="1"/>
    <col min="24" max="24" width="26.88671875" bestFit="1" customWidth="1"/>
    <col min="28" max="28" width="12.5546875" bestFit="1" customWidth="1"/>
    <col min="29" max="29" width="26.88671875" bestFit="1" customWidth="1"/>
    <col min="33" max="33" width="23.88671875" bestFit="1" customWidth="1"/>
    <col min="34" max="34" width="26.88671875" bestFit="1" customWidth="1"/>
  </cols>
  <sheetData>
    <row r="3" spans="3:34" x14ac:dyDescent="0.3">
      <c r="C3" s="1" t="s">
        <v>46</v>
      </c>
      <c r="D3" t="s" vm="1">
        <v>47</v>
      </c>
      <c r="H3" s="1" t="s">
        <v>46</v>
      </c>
      <c r="I3" t="s" vm="2">
        <v>48</v>
      </c>
    </row>
    <row r="5" spans="3:34" x14ac:dyDescent="0.3">
      <c r="C5" s="1" t="s">
        <v>1</v>
      </c>
      <c r="D5" t="s">
        <v>0</v>
      </c>
      <c r="H5" s="1" t="s">
        <v>1</v>
      </c>
      <c r="I5" t="s">
        <v>0</v>
      </c>
      <c r="L5" s="8" t="s">
        <v>49</v>
      </c>
      <c r="M5" s="8" t="s">
        <v>50</v>
      </c>
      <c r="N5" s="8" t="s">
        <v>51</v>
      </c>
    </row>
    <row r="6" spans="3:34" x14ac:dyDescent="0.3">
      <c r="C6" s="2" t="s">
        <v>38</v>
      </c>
      <c r="D6" s="9">
        <v>18173</v>
      </c>
      <c r="H6" s="2" t="s">
        <v>38</v>
      </c>
      <c r="I6" s="9">
        <v>13163</v>
      </c>
      <c r="L6" t="str">
        <f>C6</f>
        <v>Jan</v>
      </c>
      <c r="M6">
        <f>D6</f>
        <v>18173</v>
      </c>
      <c r="N6">
        <f>I6</f>
        <v>13163</v>
      </c>
      <c r="R6" s="1" t="s">
        <v>1</v>
      </c>
      <c r="S6" t="s">
        <v>0</v>
      </c>
      <c r="W6" s="1" t="s">
        <v>1</v>
      </c>
      <c r="X6" t="s">
        <v>0</v>
      </c>
      <c r="AB6" s="1" t="s">
        <v>1</v>
      </c>
      <c r="AC6" t="s">
        <v>0</v>
      </c>
      <c r="AG6" s="1" t="s">
        <v>1</v>
      </c>
      <c r="AH6" t="s">
        <v>0</v>
      </c>
    </row>
    <row r="7" spans="3:34" x14ac:dyDescent="0.3">
      <c r="C7" s="2" t="s">
        <v>37</v>
      </c>
      <c r="D7" s="9">
        <v>14648</v>
      </c>
      <c r="H7" s="2" t="s">
        <v>37</v>
      </c>
      <c r="I7" s="9">
        <v>14804</v>
      </c>
      <c r="L7" t="str">
        <f t="shared" ref="L7:L17" si="0">C7</f>
        <v>Feb</v>
      </c>
      <c r="M7">
        <f t="shared" ref="M7:M17" si="1">D7</f>
        <v>14648</v>
      </c>
      <c r="N7">
        <f t="shared" ref="N7:N17" si="2">I7</f>
        <v>14804</v>
      </c>
      <c r="R7" s="2" t="s">
        <v>56</v>
      </c>
      <c r="S7" s="10">
        <v>309698</v>
      </c>
      <c r="W7" s="2" t="s">
        <v>58</v>
      </c>
      <c r="X7" s="9">
        <v>279445</v>
      </c>
      <c r="AB7" s="2" t="s">
        <v>67</v>
      </c>
      <c r="AC7" s="10">
        <v>162019</v>
      </c>
      <c r="AG7" s="2" t="s">
        <v>73</v>
      </c>
      <c r="AH7" s="10">
        <v>304963</v>
      </c>
    </row>
    <row r="8" spans="3:34" x14ac:dyDescent="0.3">
      <c r="C8" s="2" t="s">
        <v>41</v>
      </c>
      <c r="D8" s="9">
        <v>17815</v>
      </c>
      <c r="H8" s="2" t="s">
        <v>41</v>
      </c>
      <c r="I8" s="9">
        <v>16575</v>
      </c>
      <c r="L8" t="str">
        <f t="shared" si="0"/>
        <v>Mar</v>
      </c>
      <c r="M8">
        <f t="shared" si="1"/>
        <v>17815</v>
      </c>
      <c r="N8">
        <f t="shared" si="2"/>
        <v>16575</v>
      </c>
      <c r="R8" s="2" t="s">
        <v>53</v>
      </c>
      <c r="S8" s="10">
        <v>67368</v>
      </c>
      <c r="W8" s="2" t="s">
        <v>62</v>
      </c>
      <c r="X8" s="9">
        <v>114697</v>
      </c>
      <c r="AB8" s="2" t="s">
        <v>68</v>
      </c>
      <c r="AC8" s="10">
        <v>255864</v>
      </c>
      <c r="AG8" s="2" t="s">
        <v>70</v>
      </c>
      <c r="AH8" s="10">
        <v>82167</v>
      </c>
    </row>
    <row r="9" spans="3:34" x14ac:dyDescent="0.3">
      <c r="C9" s="2" t="s">
        <v>34</v>
      </c>
      <c r="D9" s="9">
        <v>17335</v>
      </c>
      <c r="H9" s="2" t="s">
        <v>34</v>
      </c>
      <c r="I9" s="9">
        <v>15767</v>
      </c>
      <c r="L9" t="str">
        <f t="shared" si="0"/>
        <v>Apr</v>
      </c>
      <c r="M9">
        <f t="shared" si="1"/>
        <v>17335</v>
      </c>
      <c r="N9">
        <f t="shared" si="2"/>
        <v>15767</v>
      </c>
      <c r="R9" s="2" t="s">
        <v>55</v>
      </c>
      <c r="S9" s="10">
        <v>26828</v>
      </c>
      <c r="W9" s="2" t="s">
        <v>60</v>
      </c>
      <c r="X9" s="9">
        <v>16306</v>
      </c>
      <c r="AB9" s="2" t="s">
        <v>5</v>
      </c>
      <c r="AC9" s="10">
        <v>417883</v>
      </c>
      <c r="AG9" s="2" t="s">
        <v>72</v>
      </c>
      <c r="AH9" s="10">
        <v>25386</v>
      </c>
    </row>
    <row r="10" spans="3:34" x14ac:dyDescent="0.3">
      <c r="C10" s="2" t="s">
        <v>42</v>
      </c>
      <c r="D10" s="9">
        <v>18852</v>
      </c>
      <c r="H10" s="2" t="s">
        <v>42</v>
      </c>
      <c r="I10" s="9">
        <v>16775</v>
      </c>
      <c r="L10" t="str">
        <f t="shared" si="0"/>
        <v>May</v>
      </c>
      <c r="M10">
        <f t="shared" si="1"/>
        <v>18852</v>
      </c>
      <c r="N10">
        <f t="shared" si="2"/>
        <v>16775</v>
      </c>
      <c r="R10" s="2" t="s">
        <v>54</v>
      </c>
      <c r="S10" s="10">
        <v>7389</v>
      </c>
      <c r="W10" s="2" t="s">
        <v>61</v>
      </c>
      <c r="X10" s="9">
        <v>6475</v>
      </c>
      <c r="AG10" s="2" t="s">
        <v>69</v>
      </c>
      <c r="AH10" s="10">
        <v>3829</v>
      </c>
    </row>
    <row r="11" spans="3:34" x14ac:dyDescent="0.3">
      <c r="C11" s="2" t="s">
        <v>40</v>
      </c>
      <c r="D11" s="9">
        <v>18728</v>
      </c>
      <c r="H11" s="2" t="s">
        <v>40</v>
      </c>
      <c r="I11" s="9">
        <v>17230</v>
      </c>
      <c r="L11" t="str">
        <f t="shared" si="0"/>
        <v>Jun</v>
      </c>
      <c r="M11">
        <f t="shared" si="1"/>
        <v>18728</v>
      </c>
      <c r="N11">
        <f t="shared" si="2"/>
        <v>17230</v>
      </c>
      <c r="R11" s="2" t="s">
        <v>57</v>
      </c>
      <c r="S11" s="10">
        <v>4679</v>
      </c>
      <c r="W11" s="2" t="s">
        <v>59</v>
      </c>
      <c r="X11" s="9">
        <v>564</v>
      </c>
      <c r="AG11" s="2" t="s">
        <v>71</v>
      </c>
      <c r="AH11" s="10">
        <v>1538</v>
      </c>
    </row>
    <row r="12" spans="3:34" x14ac:dyDescent="0.3">
      <c r="C12" s="2" t="s">
        <v>39</v>
      </c>
      <c r="D12" s="9">
        <v>19682</v>
      </c>
      <c r="H12" s="2" t="s">
        <v>39</v>
      </c>
      <c r="I12" s="9">
        <v>17201</v>
      </c>
      <c r="L12" t="str">
        <f t="shared" si="0"/>
        <v>Jul</v>
      </c>
      <c r="M12">
        <f t="shared" si="1"/>
        <v>19682</v>
      </c>
      <c r="N12">
        <f t="shared" si="2"/>
        <v>17201</v>
      </c>
      <c r="R12" s="2" t="s">
        <v>52</v>
      </c>
      <c r="S12" s="10">
        <v>1921</v>
      </c>
      <c r="W12" s="2" t="s">
        <v>52</v>
      </c>
      <c r="X12" s="9">
        <v>396</v>
      </c>
      <c r="AG12" s="2" t="s">
        <v>5</v>
      </c>
      <c r="AH12" s="10">
        <v>417883</v>
      </c>
    </row>
    <row r="13" spans="3:34" x14ac:dyDescent="0.3">
      <c r="C13" s="2" t="s">
        <v>35</v>
      </c>
      <c r="D13" s="9">
        <v>18797</v>
      </c>
      <c r="H13" s="2" t="s">
        <v>35</v>
      </c>
      <c r="I13" s="9">
        <v>16796</v>
      </c>
      <c r="L13" t="str">
        <f t="shared" si="0"/>
        <v>Aug</v>
      </c>
      <c r="M13">
        <f t="shared" si="1"/>
        <v>18797</v>
      </c>
      <c r="N13">
        <f t="shared" si="2"/>
        <v>16796</v>
      </c>
      <c r="R13" s="2" t="s">
        <v>5</v>
      </c>
      <c r="S13" s="10">
        <v>417883</v>
      </c>
      <c r="W13" s="2" t="s">
        <v>5</v>
      </c>
      <c r="X13" s="9">
        <v>417883</v>
      </c>
    </row>
    <row r="14" spans="3:34" x14ac:dyDescent="0.3">
      <c r="C14" s="2" t="s">
        <v>45</v>
      </c>
      <c r="D14" s="9">
        <v>18456</v>
      </c>
      <c r="H14" s="2" t="s">
        <v>45</v>
      </c>
      <c r="I14" s="9">
        <v>17500</v>
      </c>
      <c r="L14" t="str">
        <f t="shared" si="0"/>
        <v>Sep</v>
      </c>
      <c r="M14">
        <f t="shared" si="1"/>
        <v>18456</v>
      </c>
      <c r="N14">
        <f t="shared" si="2"/>
        <v>17500</v>
      </c>
    </row>
    <row r="15" spans="3:34" x14ac:dyDescent="0.3">
      <c r="C15" s="2" t="s">
        <v>44</v>
      </c>
      <c r="D15" s="9">
        <v>20109</v>
      </c>
      <c r="H15" s="2" t="s">
        <v>44</v>
      </c>
      <c r="I15" s="9">
        <v>18287</v>
      </c>
      <c r="L15" t="str">
        <f t="shared" si="0"/>
        <v>Oct</v>
      </c>
      <c r="M15">
        <f t="shared" si="1"/>
        <v>20109</v>
      </c>
      <c r="N15">
        <f t="shared" si="2"/>
        <v>18287</v>
      </c>
      <c r="W15" s="3" t="s">
        <v>65</v>
      </c>
      <c r="X15" s="5" t="s">
        <v>66</v>
      </c>
      <c r="AG15" t="str">
        <f>AG7</f>
        <v>Daylight</v>
      </c>
      <c r="AH15" s="10">
        <f>AH7</f>
        <v>304963</v>
      </c>
    </row>
    <row r="16" spans="3:34" x14ac:dyDescent="0.3">
      <c r="C16" s="2" t="s">
        <v>43</v>
      </c>
      <c r="D16" s="9">
        <v>20975</v>
      </c>
      <c r="H16" s="2" t="s">
        <v>43</v>
      </c>
      <c r="I16" s="9">
        <v>18439</v>
      </c>
      <c r="L16" t="str">
        <f t="shared" si="0"/>
        <v>Nov</v>
      </c>
      <c r="M16">
        <f t="shared" si="1"/>
        <v>20975</v>
      </c>
      <c r="N16">
        <f t="shared" si="2"/>
        <v>18439</v>
      </c>
      <c r="W16" t="str">
        <f>W7</f>
        <v>Dry</v>
      </c>
      <c r="X16">
        <f>X7</f>
        <v>279445</v>
      </c>
      <c r="AG16" t="s">
        <v>74</v>
      </c>
      <c r="AH16" s="10">
        <f>SUM(AH8:AH11)</f>
        <v>112920</v>
      </c>
    </row>
    <row r="17" spans="3:24" x14ac:dyDescent="0.3">
      <c r="C17" s="2" t="s">
        <v>36</v>
      </c>
      <c r="D17" s="9">
        <v>18576</v>
      </c>
      <c r="H17" s="2" t="s">
        <v>36</v>
      </c>
      <c r="I17" s="9">
        <v>13200</v>
      </c>
      <c r="L17" t="str">
        <f t="shared" si="0"/>
        <v>Dec</v>
      </c>
      <c r="M17">
        <f t="shared" si="1"/>
        <v>18576</v>
      </c>
      <c r="N17">
        <f t="shared" si="2"/>
        <v>13200</v>
      </c>
      <c r="W17" t="s">
        <v>63</v>
      </c>
      <c r="X17">
        <f>X8+X11</f>
        <v>115261</v>
      </c>
    </row>
    <row r="18" spans="3:24" x14ac:dyDescent="0.3">
      <c r="C18" s="2" t="s">
        <v>5</v>
      </c>
      <c r="D18" s="9">
        <v>222146</v>
      </c>
      <c r="H18" s="2" t="s">
        <v>5</v>
      </c>
      <c r="I18" s="9">
        <v>195737</v>
      </c>
      <c r="W18" t="s">
        <v>64</v>
      </c>
      <c r="X18">
        <f>X9+X10</f>
        <v>22781</v>
      </c>
    </row>
    <row r="19" spans="3:24" x14ac:dyDescent="0.3">
      <c r="W19" t="str">
        <f>W12</f>
        <v>(blank)</v>
      </c>
      <c r="X19">
        <f>X12</f>
        <v>396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08B44A-63A2-40F0-8297-136621A98599}">
  <dimension ref="T19"/>
  <sheetViews>
    <sheetView showGridLines="0" showRowColHeaders="0" tabSelected="1" workbookViewId="0">
      <selection activeCell="V29" sqref="V29"/>
    </sheetView>
  </sheetViews>
  <sheetFormatPr defaultRowHeight="14.4" x14ac:dyDescent="0.3"/>
  <cols>
    <col min="1" max="16384" width="8.88671875" style="6"/>
  </cols>
  <sheetData>
    <row r="19" spans="20:20" x14ac:dyDescent="0.3">
      <c r="T19" s="7"/>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  s t a n d a l o n e = " n o " ? > < D a t a M a s h u p   x m l n s = " h t t p : / / s c h e m a s . m i c r o s o f t . c o m / D a t a M a s h u p " > A A A A A I Y 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Q j 7 N O K 4 A A A D 4 A A A A E g A A A E N v b m Z p Z y 9 Q Y W N r Y W d l L n h t b H q / e 7 + N f U V u j k J Z a l F x Z n 6 e r Z K h n o G S Q n F J Y l 5 K Y k 5 + X q q t U l 6 + k r 0 d L 5 d N Q G J y d m J 6 q g J Q d V 6 x V U V x i q 1 S R k l J g Z W + f n l 5 u V 6 5 s V 5 + U b q + k Y G B o X 6 E r 0 9 w c k Z q b q I S X H E m Y c W 6 m X k g a 5 N T l e x s w i C u s T P S M z S 2 1 D O 0 M L f U M 7 D R h 4 n a + G b m I V Q Y A V 0 M k k U S t H E u z S k p L U q 1 S 8 3 T 9 f S z 0 Y d x b f S h n r A D A A A A / / 8 D A F B L A w Q U A A I A C A A A A C E A I b 0 4 I Z Q C A A D I B g A A E w A A A E Z v c m 1 1 b G F z L 1 N l Y 3 R p b 2 4 x L m 2 M V E 1 v 4 j A Q v S P 1 P 1 j Z S 5 A i p G p X e 9 h V D w i K y n 5 U V U N b r a C y h n h K r D o 2 c p w t X d T / v m O T F k p C B Q c c z 4 z n v X m e c Y m Z k 0 a z d L O e f u 9 0 y h w s C p b m i O 6 U n T G F 7 q T D 6 J e a y m Z I l v N V h q p 3 Z + z j 3 J j H e C Q V 9 g Z G O 9 S u j K P B t 9 l N i b a c L a 3 U 2 W x o n r Q y I M r Z N f 2 z f p Z J Q Y F s C A 5 6 K 1 W u o m 7 C d K V U w p y t s J v U Y A G e h 4 U g N 9 j r 6 d h h c R Z t n F H y U 2 p R 7 6 L 7 l 6 l P e V + f / x R d W V M Y R 5 V c I A j i E 1 G a C c y J a + 2 p 7 f E u V M K m t b e v V J q B A l u e e V 7 3 3 b f E g x z 0 g v J O n p e 4 T T q x o M s H Y 4 u B U V W h v b O M W 1 g k 6 3 X 0 K g I f a 4 G r i C q n a O Z w 5 V 4 S t n V 7 j f D V K + g 7 e I f w z M 0 D v 0 N 8 b J z 8 U e l w j 9 x f h z X q c M A Q H U h 1 E J q n + B e t d M + N i F / g p K v E G y 9 d F X O 0 G 5 d c 5 M 5 D C + k x y u Z Z Q 4 r y f u V y 4 3 P z e C h L Z 2 X m u o 3 Q A V g r Y Y F P V O 0 F / A M r 2 t L p x S E u l + H T C z W A s g L l J P o E Y + 2 + f u n 5 y 9 m L u s V c Z q o t 5 s o o m S E f G W r A B g X f 0 z y t 7 A N Q y A e V h 7 j Q M P u e d I k o u J K F d E 3 s i S z e N Y C j f X D c 2 D l o b i y / r q y X 1 C I 0 M t 8 h u J y q + 4 B W X X W T 2 c u 2 3 a 9 x q a g 6 w W 5 B V T s N X 9 u D N d 6 b i i Q a U X 8 p v 0 J Y 6 2 D 7 e m p C I E l b u + 0 A j z U 9 I 3 5 0 f l M z 5 + w S i h 3 0 v h C b Q Y s b D B M W 7 Z x I G E K W h 1 H q B b O 3 x t N 3 M 0 b D v a 1 9 S + B 8 5 S x k n s F I 2 t I x K j H s d 9 + S v b H 3 I 9 / G m 8 R e t 7 D y M v R S B 9 b F P G G f u w e u 4 C 3 j H w T b r s E H X E m P c G 5 X C W 9 o E W H b f s e o c H q c D D X 4 e v / p O k K B k 4 7 U x / D 4 / h 8 A A P / / A w B Q S w E C L Q A U A A Y A C A A A A C E A K t 2 q Q N I A A A A 3 A Q A A E w A A A A A A A A A A A A A A A A A A A A A A W 0 N v b n R l b n R f V H l w Z X N d L n h t b F B L A Q I t A B Q A A g A I A A A A I Q B C P s 0 4 r g A A A P g A A A A S A A A A A A A A A A A A A A A A A A s D A A B D b 2 5 m a W c v U G F j a 2 F n Z S 5 4 b W x Q S w E C L Q A U A A I A C A A A A C E A I b 0 4 I Z Q C A A D I B g A A E w A A A A A A A A A A A A A A A A D p A w A A R m 9 y b X V s Y X M v U 2 V j d G l v b j E u b V B L B Q Y A A A A A A w A D A M I A A A C u B g 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h k A A A A A A A C U G Q 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1 N o Z W V 0 M T w v S X R l b V B h d G g + P C 9 J d G V t T G 9 j Y X R p b 2 4 + P F N 0 Y W J s Z U V u d H J p Z X M + P E V u d H J 5 I F R 5 c G U 9 I k F k Z G V k V G 9 E Y X R h T W 9 k Z W w i I F Z h b H V l P S J s M S I v P j x F b n R y e S B U e X B l P S J C d W Z m Z X J O Z X h 0 U m V m c m V z a C I g V m F s d W U 9 I m w x I i 8 + P E V u d H J 5 I F R 5 c G U 9 I k Z p b G x D b 3 V u d C I g V m F s d W U 9 I m w z M D c 5 N z M i L z 4 8 R W 5 0 c n k g V H l w Z T 0 i R m l s b E V u Y W J s Z W Q i I F Z h b H V l P S J s M C I v P j x F b n R y e S B U e X B l P S J G a W x s R X J y b 3 J D b 2 R l I i B W Y W x 1 Z T 0 i c 1 V u a 2 5 v d 2 4 i L z 4 8 R W 5 0 c n k g V H l w Z T 0 i R m l s b E V y c m 9 y Q 2 9 1 b n Q i I F Z h b H V l P S J s M C I v P j x F b n R y e S B U e X B l P S J G a W x s T G F z d F V w Z G F 0 Z W Q i I F Z h b H V l P S J k M j A y N S 0 w M y 0 x M F Q w M j o 0 N D o x N y 4 0 M T M 4 M T c x W i I v P j x F b n R y e S B U e X B l P S J G a W x s Q 2 9 s d W 1 u V H l w Z X M i I F Z h b H V l P S J z Q m d r R 0 J n W U d C U V l H Q m d V R E F 3 W U d C Z 0 1 I Q m d Z R 0 J n T T 0 i L z 4 8 R W 5 0 c n k g V H l w Z T 0 i R m l s b E N v b H V t b k 5 h b W V z I i B W Y W x 1 Z T 0 i c 1 s m c X V v d D t B Y 2 N p Z G V u d F 9 J b m R l e C Z x d W 9 0 O y w m c X V v d D t B Y 2 N p Z G V u d C B E Y X R l J n F 1 b 3 Q 7 L C Z x d W 9 0 O 0 R h e V 9 v Z l 9 X Z W V r J n F 1 b 3 Q 7 L C Z x d W 9 0 O 0 p 1 b m N 0 a W 9 u X 0 N v b n R y b 2 w m c X V v d D s s J n F 1 b 3 Q 7 S n V u Y 3 R p b 2 5 f R G V 0 Y W l s J n F 1 b 3 Q 7 L C Z x d W 9 0 O 0 F j Y 2 l k Z W 5 0 X 1 N l d m V y a X R 5 J n F 1 b 3 Q 7 L C Z x d W 9 0 O 0 x h d G l 0 d W R l J n F 1 b 3 Q 7 L C Z x d W 9 0 O 0 x p Z 2 h 0 X 0 N v b m R p d G l v b n M m c X V v d D s s J n F 1 b 3 Q 7 T G 9 j Y W x f Q X V 0 a G 9 y a X R 5 X y h E a X N 0 c m l j d C k m c X V v d D s s J n F 1 b 3 Q 7 Q 2 F y c m l h Z 2 V 3 Y X l f S G F 6 Y X J k c y Z x d W 9 0 O y w m c X V v d D t M b 2 5 n a X R 1 Z G U m c X V v d D s s J n F 1 b 3 Q 7 T n V t Y m V y X 2 9 m X 0 N h c 3 V h b H R p Z X M m c X V v d D s s J n F 1 b 3 Q 7 T n V t Y m V y X 2 9 m X 1 Z l a G l j b G V z J n F 1 b 3 Q 7 L C Z x d W 9 0 O 1 B v b G l j Z V 9 G b 3 J j Z S Z x d W 9 0 O y w m c X V v d D t S b 2 F k X 1 N 1 c m Z h Y 2 V f Q 2 9 u Z G l 0 a W 9 u c y Z x d W 9 0 O y w m c X V v d D t S b 2 F k X 1 R 5 c G U m c X V v d D s s J n F 1 b 3 Q 7 U 3 B l Z W R f b G l t a X Q m c X V v d D s s J n F 1 b 3 Q 7 V G l t Z S Z x d W 9 0 O y w m c X V v d D t V c m J h b l 9 v c l 9 S d X J h b F 9 B c m V h J n F 1 b 3 Q 7 L C Z x d W 9 0 O 1 d l Y X R o Z X J f Q 2 9 u Z G l 0 a W 9 u c y Z x d W 9 0 O y w m c X V v d D t W Z W h p Y 2 x l X 1 R 5 c G U m c X V v d D s s J n F 1 b 3 Q 7 T W 9 u d G g g T m F t Z S Z x d W 9 0 O y w m c X V v d D t Z Z W F y 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2 Z T h m N D Z m M i 0 1 Z m M 2 L T Q 3 N j U t O D I x O S 1 k M 2 E w M D g 0 M 2 Y y N z A i L z 4 8 R W 5 0 c n k g V H l w Z T 0 i U m V s Y X R p b 2 5 z a G l w S W 5 m b 0 N v b n R h a W 5 l c i I g V m F s d W U 9 I n N 7 J n F 1 b 3 Q 7 Y 2 9 s d W 1 u Q 2 9 1 b n Q m c X V v d D s 6 M j M s J n F 1 b 3 Q 7 a 2 V 5 Q 2 9 s d W 1 u T m F t Z X M m c X V v d D s 6 W 1 0 s J n F 1 b 3 Q 7 c X V l c n l S Z W x h d G l v b n N o a X B z J n F 1 b 3 Q 7 O l t d L C Z x d W 9 0 O 2 N v b H V t b k l k Z W 5 0 a X R p Z X M m c X V v d D s 6 W y Z x d W 9 0 O 1 N l Y 3 R p b 2 4 x L 1 N o Z W V 0 M S 9 D a G F u Z 2 V k I F R 5 c G U u e 0 F j Y 2 l k Z W 5 0 X 0 l u Z G V 4 L D B 9 J n F 1 b 3 Q 7 L C Z x d W 9 0 O 1 N l Y 3 R p b 2 4 x L 1 N o Z W V 0 M S 9 D a G F u Z 2 V k I F R 5 c G U u e 0 F j Y 2 l k Z W 5 0 I E R h d G U s M X 0 m c X V v d D s s J n F 1 b 3 Q 7 U 2 V j d G l v b j E v U 2 h l Z X Q x L 0 V 4 d H J h Y 3 R l Z C B G a X J z d C B D a G F y Y W N 0 Z X J z M S 5 7 R G F 5 X 2 9 m X 1 d l Z W s s M n 0 m c X V v d D s s J n F 1 b 3 Q 7 U 2 V j d G l v b j E v U 2 h l Z X Q x L 0 N o Y W 5 n Z W Q g V H l w Z S 5 7 S n V u Y 3 R p b 2 5 f Q 2 9 u d H J v b C w z f S Z x d W 9 0 O y w m c X V v d D t T Z W N 0 a W 9 u M S 9 T a G V l d D E v Q 2 h h b m d l Z C B U e X B l L n t K d W 5 j d G l v b l 9 E Z X R h a W w s N H 0 m c X V v d D s s J n F 1 b 3 Q 7 U 2 V j d G l v b j E v U 2 h l Z X Q x L 1 J l c G x h Y 2 V k I F Z h b H V l L n t B Y 2 N p Z G V u d F 9 T Z X Z l c m l 0 e S w 1 f S Z x d W 9 0 O y w m c X V v d D t T Z W N 0 a W 9 u M S 9 T a G V l d D E v Q 2 h h b m d l Z C B U e X B l L n t M Y X R p d H V k Z S w 2 f S Z x d W 9 0 O y w m c X V v d D t T Z W N 0 a W 9 u M S 9 T a G V l d D E v Q 2 h h b m d l Z C B U e X B l L n t M a W d o d F 9 D b 2 5 k a X R p b 2 5 z L D d 9 J n F 1 b 3 Q 7 L C Z x d W 9 0 O 1 N l Y 3 R p b 2 4 x L 1 N o Z W V 0 M S 9 D a G F u Z 2 V k I F R 5 c G U u e 0 x v Y 2 F s X 0 F 1 d G h v c m l 0 e V 8 o R G l z d H J p Y 3 Q p L D h 9 J n F 1 b 3 Q 7 L C Z x d W 9 0 O 1 N l Y 3 R p b 2 4 x L 1 N o Z W V 0 M S 9 D a G F u Z 2 V k I F R 5 c G U u e 0 N h c n J p Y W d l d 2 F 5 X 0 h h e m F y Z H M s O X 0 m c X V v d D s s J n F 1 b 3 Q 7 U 2 V j d G l v b j E v U 2 h l Z X Q x L 0 N o Y W 5 n Z W Q g V H l w Z S 5 7 T G 9 u Z 2 l 0 d W R l L D E w f S Z x d W 9 0 O y w m c X V v d D t T Z W N 0 a W 9 u M S 9 T a G V l d D E v Q 2 h h b m d l Z C B U e X B l L n t O d W 1 i Z X J f b 2 Z f Q 2 F z d W F s d G l l c y w x M X 0 m c X V v d D s s J n F 1 b 3 Q 7 U 2 V j d G l v b j E v U 2 h l Z X Q x L 0 N o Y W 5 n Z W Q g V H l w Z S 5 7 T n V t Y m V y X 2 9 m X 1 Z l a G l j b G V z L D E y f S Z x d W 9 0 O y w m c X V v d D t T Z W N 0 a W 9 u M S 9 T a G V l d D E v Q 2 h h b m d l Z C B U e X B l L n t Q b 2 x p Y 2 V f R m 9 y Y 2 U s M T N 9 J n F 1 b 3 Q 7 L C Z x d W 9 0 O 1 N l Y 3 R p b 2 4 x L 1 N o Z W V 0 M S 9 D a G F u Z 2 V k I F R 5 c G U u e 1 J v Y W R f U 3 V y Z m F j Z V 9 D b 2 5 k a X R p b 2 5 z L D E 0 f S Z x d W 9 0 O y w m c X V v d D t T Z W N 0 a W 9 u M S 9 T a G V l d D E v Q 2 h h b m d l Z C B U e X B l L n t S b 2 F k X 1 R 5 c G U s M T V 9 J n F 1 b 3 Q 7 L C Z x d W 9 0 O 1 N l Y 3 R p b 2 4 x L 1 N o Z W V 0 M S 9 D a G F u Z 2 V k I F R 5 c G U u e 1 N w Z W V k X 2 x p b W l 0 L D E 2 f S Z x d W 9 0 O y w m c X V v d D t T Z W N 0 a W 9 u M S 9 T a G V l d D E v Q 2 h h b m d l Z C B U e X B l L n t U a W 1 l L D E 3 f S Z x d W 9 0 O y w m c X V v d D t T Z W N 0 a W 9 u M S 9 T a G V l d D E v Q 2 h h b m d l Z C B U e X B l L n t V c m J h b l 9 v c l 9 S d X J h b F 9 B c m V h L D E 4 f S Z x d W 9 0 O y w m c X V v d D t T Z W N 0 a W 9 u M S 9 T a G V l d D E v Q 2 h h b m d l Z C B U e X B l L n t X Z W F 0 a G V y X 0 N v b m R p d G l v b n M s M T l 9 J n F 1 b 3 Q 7 L C Z x d W 9 0 O 1 N l Y 3 R p b 2 4 x L 1 N o Z W V 0 M S 9 D a G F u Z 2 V k I F R 5 c G U u e 1 Z l a G l j b G V f V H l w Z S w y M H 0 m c X V v d D s s J n F 1 b 3 Q 7 U 2 V j d G l v b j E v U 2 h l Z X Q x L 0 V 4 d H J h Y 3 R l Z C B G a X J z d C B D a G F y Y W N 0 Z X J z L n t N b 2 5 0 a C B O Y W 1 l L D I x f S Z x d W 9 0 O y w m c X V v d D t T Z W N 0 a W 9 u M S 9 T a G V l d D E v S W 5 z Z X J 0 Z W Q g W W V h c i 5 7 W W V h c i w y M n 0 m c X V v d D t d L C Z x d W 9 0 O 0 N v b H V t b k N v d W 5 0 J n F 1 b 3 Q 7 O j I z L C Z x d W 9 0 O 0 t l e U N v b H V t b k 5 h b W V z J n F 1 b 3 Q 7 O l t d L C Z x d W 9 0 O 0 N v b H V t b k l k Z W 5 0 a X R p Z X M m c X V v d D s 6 W y Z x d W 9 0 O 1 N l Y 3 R p b 2 4 x L 1 N o Z W V 0 M S 9 D a G F u Z 2 V k I F R 5 c G U u e 0 F j Y 2 l k Z W 5 0 X 0 l u Z G V 4 L D B 9 J n F 1 b 3 Q 7 L C Z x d W 9 0 O 1 N l Y 3 R p b 2 4 x L 1 N o Z W V 0 M S 9 D a G F u Z 2 V k I F R 5 c G U u e 0 F j Y 2 l k Z W 5 0 I E R h d G U s M X 0 m c X V v d D s s J n F 1 b 3 Q 7 U 2 V j d G l v b j E v U 2 h l Z X Q x L 0 V 4 d H J h Y 3 R l Z C B G a X J z d C B D a G F y Y W N 0 Z X J z M S 5 7 R G F 5 X 2 9 m X 1 d l Z W s s M n 0 m c X V v d D s s J n F 1 b 3 Q 7 U 2 V j d G l v b j E v U 2 h l Z X Q x L 0 N o Y W 5 n Z W Q g V H l w Z S 5 7 S n V u Y 3 R p b 2 5 f Q 2 9 u d H J v b C w z f S Z x d W 9 0 O y w m c X V v d D t T Z W N 0 a W 9 u M S 9 T a G V l d D E v Q 2 h h b m d l Z C B U e X B l L n t K d W 5 j d G l v b l 9 E Z X R h a W w s N H 0 m c X V v d D s s J n F 1 b 3 Q 7 U 2 V j d G l v b j E v U 2 h l Z X Q x L 1 J l c G x h Y 2 V k I F Z h b H V l L n t B Y 2 N p Z G V u d F 9 T Z X Z l c m l 0 e S w 1 f S Z x d W 9 0 O y w m c X V v d D t T Z W N 0 a W 9 u M S 9 T a G V l d D E v Q 2 h h b m d l Z C B U e X B l L n t M Y X R p d H V k Z S w 2 f S Z x d W 9 0 O y w m c X V v d D t T Z W N 0 a W 9 u M S 9 T a G V l d D E v Q 2 h h b m d l Z C B U e X B l L n t M a W d o d F 9 D b 2 5 k a X R p b 2 5 z L D d 9 J n F 1 b 3 Q 7 L C Z x d W 9 0 O 1 N l Y 3 R p b 2 4 x L 1 N o Z W V 0 M S 9 D a G F u Z 2 V k I F R 5 c G U u e 0 x v Y 2 F s X 0 F 1 d G h v c m l 0 e V 8 o R G l z d H J p Y 3 Q p L D h 9 J n F 1 b 3 Q 7 L C Z x d W 9 0 O 1 N l Y 3 R p b 2 4 x L 1 N o Z W V 0 M S 9 D a G F u Z 2 V k I F R 5 c G U u e 0 N h c n J p Y W d l d 2 F 5 X 0 h h e m F y Z H M s O X 0 m c X V v d D s s J n F 1 b 3 Q 7 U 2 V j d G l v b j E v U 2 h l Z X Q x L 0 N o Y W 5 n Z W Q g V H l w Z S 5 7 T G 9 u Z 2 l 0 d W R l L D E w f S Z x d W 9 0 O y w m c X V v d D t T Z W N 0 a W 9 u M S 9 T a G V l d D E v Q 2 h h b m d l Z C B U e X B l L n t O d W 1 i Z X J f b 2 Z f Q 2 F z d W F s d G l l c y w x M X 0 m c X V v d D s s J n F 1 b 3 Q 7 U 2 V j d G l v b j E v U 2 h l Z X Q x L 0 N o Y W 5 n Z W Q g V H l w Z S 5 7 T n V t Y m V y X 2 9 m X 1 Z l a G l j b G V z L D E y f S Z x d W 9 0 O y w m c X V v d D t T Z W N 0 a W 9 u M S 9 T a G V l d D E v Q 2 h h b m d l Z C B U e X B l L n t Q b 2 x p Y 2 V f R m 9 y Y 2 U s M T N 9 J n F 1 b 3 Q 7 L C Z x d W 9 0 O 1 N l Y 3 R p b 2 4 x L 1 N o Z W V 0 M S 9 D a G F u Z 2 V k I F R 5 c G U u e 1 J v Y W R f U 3 V y Z m F j Z V 9 D b 2 5 k a X R p b 2 5 z L D E 0 f S Z x d W 9 0 O y w m c X V v d D t T Z W N 0 a W 9 u M S 9 T a G V l d D E v Q 2 h h b m d l Z C B U e X B l L n t S b 2 F k X 1 R 5 c G U s M T V 9 J n F 1 b 3 Q 7 L C Z x d W 9 0 O 1 N l Y 3 R p b 2 4 x L 1 N o Z W V 0 M S 9 D a G F u Z 2 V k I F R 5 c G U u e 1 N w Z W V k X 2 x p b W l 0 L D E 2 f S Z x d W 9 0 O y w m c X V v d D t T Z W N 0 a W 9 u M S 9 T a G V l d D E v Q 2 h h b m d l Z C B U e X B l L n t U a W 1 l L D E 3 f S Z x d W 9 0 O y w m c X V v d D t T Z W N 0 a W 9 u M S 9 T a G V l d D E v Q 2 h h b m d l Z C B U e X B l L n t V c m J h b l 9 v c l 9 S d X J h b F 9 B c m V h L D E 4 f S Z x d W 9 0 O y w m c X V v d D t T Z W N 0 a W 9 u M S 9 T a G V l d D E v Q 2 h h b m d l Z C B U e X B l L n t X Z W F 0 a G V y X 0 N v b m R p d G l v b n M s M T l 9 J n F 1 b 3 Q 7 L C Z x d W 9 0 O 1 N l Y 3 R p b 2 4 x L 1 N o Z W V 0 M S 9 D a G F u Z 2 V k I F R 5 c G U u e 1 Z l a G l j b G V f V H l w Z S w y M H 0 m c X V v d D s s J n F 1 b 3 Q 7 U 2 V j d G l v b j E v U 2 h l Z X Q x L 0 V 4 d H J h Y 3 R l Z C B G a X J z d C B D a G F y Y W N 0 Z X J z L n t N b 2 5 0 a C B O Y W 1 l L D I x f S Z x d W 9 0 O y w m c X V v d D t T Z W N 0 a W 9 u M S 9 T a G V l d D E v S W 5 z Z X J 0 Z W Q g W W V h c i 5 7 W W V h c i w y M 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L U E k h U G l 2 b 3 R U Y W J s Z T I i L z 4 8 L 1 N 0 Y W J s Z U V u d H J p Z X M + P C 9 J d G V t P j x J d G V t P j x J d G V t T G 9 j Y X R p b 2 4 + P E l 0 Z W 1 U e X B l P k Z v c m 1 1 b G E 8 L 0 l 0 Z W 1 U e X B l P j x J d G V t U G F 0 a D 5 T Z W N 0 a W 9 u M S 9 T a G V l d D E v U 2 9 1 c m N l P C 9 J d G V t U G F 0 a D 4 8 L 0 l 0 Z W 1 M b 2 N h d G l v b j 4 8 U 3 R h Y m x l R W 5 0 c m l l c y 8 + P C 9 J d G V t P j x J d G V t P j x J d G V t T G 9 j Y X R p b 2 4 + P E l 0 Z W 1 U e X B l P k Z v c m 1 1 b G E 8 L 0 l 0 Z W 1 U e X B l P j x J d G V t U G F 0 a D 5 T Z W N 0 a W 9 u M S 9 T a G V l d D E v U 2 h l Z X Q x X 1 N o Z W V 0 P C 9 J d G V t U G F 0 a D 4 8 L 0 l 0 Z W 1 M b 2 N h d G l v b j 4 8 U 3 R h Y m x l R W 5 0 c m l l c y 8 + P C 9 J d G V t P j x J d G V t P j x J d G V t T G 9 j Y X R p b 2 4 + P E l 0 Z W 1 U e X B l P k Z v c m 1 1 b G E 8 L 0 l 0 Z W 1 U e X B l P j x J d G V t U G F 0 a D 5 T Z W N 0 a W 9 u M S 9 T a G V l d D E v U H J v b W 9 0 Z W Q l M j B I Z W F k Z X J z P C 9 J d G V t U G F 0 a D 4 8 L 0 l 0 Z W 1 M b 2 N h d G l v b j 4 8 U 3 R h Y m x l R W 5 0 c m l l c y 8 + P C 9 J d G V t P j x J d G V t P j x J d G V t T G 9 j Y X R p b 2 4 + P E l 0 Z W 1 U e X B l P k Z v c m 1 1 b G E 8 L 0 l 0 Z W 1 U e X B l P j x J d G V t U G F 0 a D 5 T Z W N 0 a W 9 u M S 9 T a G V l d D E v Q 2 h h b m d l Z C U y M F R 5 c G U 8 L 0 l 0 Z W 1 Q Y X R o P j w v S X R l b U x v Y 2 F 0 a W 9 u P j x T d G F i b G V F b n R y a W V z L z 4 8 L 0 l 0 Z W 0 + P E l 0 Z W 0 + P E l 0 Z W 1 M b 2 N h d G l v b j 4 8 S X R l b V R 5 c G U + R m 9 y b X V s Y T w v S X R l b V R 5 c G U + P E l 0 Z W 1 Q Y X R o P l N l Y 3 R p b 2 4 x L 1 N o Z W V 0 M S 9 S Z X B s Y W N l Z C U y M F Z h b H V l P C 9 J d G V t U G F 0 a D 4 8 L 0 l 0 Z W 1 M b 2 N h d G l v b j 4 8 U 3 R h Y m x l R W 5 0 c m l l c y 8 + P C 9 J d G V t P j x J d G V t P j x J d G V t T G 9 j Y X R p b 2 4 + P E l 0 Z W 1 U e X B l P k Z v c m 1 1 b G E 8 L 0 l 0 Z W 1 U e X B l P j x J d G V t U G F 0 a D 5 T Z W N 0 a W 9 u M S 9 T a G V l d D E v S W 5 z Z X J 0 Z W Q l M j B N b 2 5 0 a C U y M E 5 h b W U 8 L 0 l 0 Z W 1 Q Y X R o P j w v S X R l b U x v Y 2 F 0 a W 9 u P j x T d G F i b G V F b n R y a W V z L z 4 8 L 0 l 0 Z W 0 + P E l 0 Z W 0 + P E l 0 Z W 1 M b 2 N h d G l v b j 4 8 S X R l b V R 5 c G U + R m 9 y b X V s Y T w v S X R l b V R 5 c G U + P E l 0 Z W 1 Q Y X R o P l N l Y 3 R p b 2 4 x L 1 N o Z W V 0 M S 9 F e H R y Y W N 0 Z W Q l M j B G a X J z d C U y M E N o Y X J h Y 3 R l c n M 8 L 0 l 0 Z W 1 Q Y X R o P j w v S X R l b U x v Y 2 F 0 a W 9 u P j x T d G F i b G V F b n R y a W V z L z 4 8 L 0 l 0 Z W 0 + P E l 0 Z W 0 + P E l 0 Z W 1 M b 2 N h d G l v b j 4 8 S X R l b V R 5 c G U + R m 9 y b X V s Y T w v S X R l b V R 5 c G U + P E l 0 Z W 1 Q Y X R o P l N l Y 3 R p b 2 4 x L 1 N o Z W V 0 M S 9 J b n N l c n R l Z C U y M F l l Y X I 8 L 0 l 0 Z W 1 Q Y X R o P j w v S X R l b U x v Y 2 F 0 a W 9 u P j x T d G F i b G V F b n R y a W V z L z 4 8 L 0 l 0 Z W 0 + P E l 0 Z W 0 + P E l 0 Z W 1 M b 2 N h d G l v b j 4 8 S X R l b V R 5 c G U + R m 9 y b X V s Y T w v S X R l b V R 5 c G U + P E l 0 Z W 1 Q Y X R o P l N l Y 3 R p b 2 4 x L 1 N o Z W V 0 M S 9 F e H R y Y W N 0 Z W Q l M j B G a X J z d C U y M E N o Y X J h Y 3 R l c n M x 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B X 0 r 9 L a g 5 5 T q n 5 B k E A U u Y f A A A A A A I A A A A A A B B m A A A A A Q A A I A A A A D P 3 u G r p X Z k J v G O 9 R o I b C t z u z o M a 0 N 1 P f h P a + N G i u 8 U v A A A A A A 6 A A A A A A g A A I A A A A H i p m N + 9 F T u x D 5 V R m C O M 0 J t W K G Z h F V R 4 C k J D k O N y h + m w U A A A A I Z 2 E s 7 A f t s Y u d d n u M r V u M b 2 v M J E N p w K u T R + 8 T c j 4 y x D T i V e s 0 A V b I Z N 6 x h J T W 7 c Y C b V y 6 a u x Z l 8 z k r U a B d c z + 1 x L 9 m M L i S x / Y / 9 j R 7 i 1 I v s Q A A A A G e Z L n p o U 3 r c i y t 4 b o c R K 1 1 l Q j p k u D b x U I w / a I z 7 a o T k 5 / w 5 W o y H 7 8 m l X q Z v U b H H U g b h K R f f s W B Y X Z r / V 0 p K s j Y = < / D a t a M a s h u p > 
</file>

<file path=customXml/itemProps1.xml><?xml version="1.0" encoding="utf-8"?>
<ds:datastoreItem xmlns:ds="http://schemas.openxmlformats.org/officeDocument/2006/customXml" ds:itemID="{0887E7DB-C03E-4F5C-A69F-B9022FBB20C5}">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KPI</vt:lpstr>
      <vt:lpstr>Working </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prince kumar</dc:creator>
  <cp:lastModifiedBy>prince kumar</cp:lastModifiedBy>
  <dcterms:created xsi:type="dcterms:W3CDTF">2025-03-10T02:28:13Z</dcterms:created>
  <dcterms:modified xsi:type="dcterms:W3CDTF">2025-03-10T15:04:27Z</dcterms:modified>
</cp:coreProperties>
</file>